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defaultThemeVersion="166925"/>
  <mc:AlternateContent xmlns:mc="http://schemas.openxmlformats.org/markup-compatibility/2006">
    <mc:Choice Requires="x15">
      <x15ac:absPath xmlns:x15ac="http://schemas.microsoft.com/office/spreadsheetml/2010/11/ac" url="/Users/anaisalihamidi/Desktop/CD/DAECR/CTE/PO2127/Fiches actions/AAP 2025/"/>
    </mc:Choice>
  </mc:AlternateContent>
  <xr:revisionPtr revIDLastSave="0" documentId="8_{9825A011-CA46-2C49-8F51-4FBCA96E8965}" xr6:coauthVersionLast="47" xr6:coauthVersionMax="47" xr10:uidLastSave="{00000000-0000-0000-0000-000000000000}"/>
  <bookViews>
    <workbookView xWindow="0" yWindow="500" windowWidth="28800" windowHeight="15840" tabRatio="785" activeTab="4" xr2:uid="{00000000-000D-0000-FFFF-FFFF00000000}"/>
  </bookViews>
  <sheets>
    <sheet name="Info" sheetId="1" r:id="rId1"/>
    <sheet name="Plan de financement" sheetId="2" r:id="rId2"/>
    <sheet name="1-A Ventil_Act_Partenaires" sheetId="3" r:id="rId3"/>
    <sheet name="1-B Détail des frais de personn" sheetId="4" r:id="rId4"/>
    <sheet name="1-C Frais bureau et administrat" sheetId="5" r:id="rId5"/>
    <sheet name="1-D Frais de déplacement (emplo" sheetId="6" r:id="rId6"/>
    <sheet name="1-E Frais d'expertises extérieu" sheetId="7" r:id="rId7"/>
    <sheet name="1-F Frais d'équipement" sheetId="8" r:id="rId8"/>
    <sheet name="1-G Frais d'infra et travaux" sheetId="9" r:id="rId9"/>
    <sheet name="1-H Contribution en nature" sheetId="10" r:id="rId10"/>
    <sheet name="Liste Catégorie professionnel" sheetId="11" r:id="rId11"/>
    <sheet name="Liste axes et taux" sheetId="12" r:id="rId12"/>
  </sheets>
  <definedNames>
    <definedName name="_xlnm.Print_Area" localSheetId="4">'1-C Frais bureau et administrat'!$A$1:$N$17</definedName>
    <definedName name="_xlnm.Print_Area" localSheetId="10">'Liste Catégorie professionnel'!$A$1:$D$432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B13" i="5" l="1"/>
  <c r="B12" i="5"/>
  <c r="W96" i="3"/>
  <c r="R96" i="3"/>
  <c r="M96" i="3"/>
  <c r="AG6" i="3"/>
  <c r="V106" i="3"/>
  <c r="S106" i="3"/>
  <c r="N106" i="3"/>
  <c r="AF105" i="3"/>
  <c r="AF106" i="3" s="1"/>
  <c r="AE105" i="3"/>
  <c r="AE106" i="3" s="1"/>
  <c r="AD105" i="3"/>
  <c r="AD106" i="3" s="1"/>
  <c r="AC105" i="3"/>
  <c r="AC106" i="3" s="1"/>
  <c r="AB105" i="3"/>
  <c r="AB106" i="3" s="1"/>
  <c r="AA105" i="3"/>
  <c r="AA106" i="3" s="1"/>
  <c r="Z105" i="3"/>
  <c r="Z106" i="3" s="1"/>
  <c r="Y105" i="3"/>
  <c r="Y106" i="3" s="1"/>
  <c r="X105" i="3"/>
  <c r="X106" i="3" s="1"/>
  <c r="W105" i="3"/>
  <c r="V105" i="3"/>
  <c r="U105" i="3"/>
  <c r="U106" i="3" s="1"/>
  <c r="T105" i="3"/>
  <c r="T106" i="3" s="1"/>
  <c r="S105" i="3"/>
  <c r="R105" i="3"/>
  <c r="Q105" i="3"/>
  <c r="P105" i="3"/>
  <c r="P106" i="3" s="1"/>
  <c r="O105" i="3"/>
  <c r="O106" i="3" s="1"/>
  <c r="N105" i="3"/>
  <c r="M105" i="3"/>
  <c r="AF39" i="3"/>
  <c r="AE39" i="3"/>
  <c r="AD39" i="3"/>
  <c r="AC39" i="3"/>
  <c r="AB39" i="3"/>
  <c r="AF38" i="3"/>
  <c r="AE38" i="3"/>
  <c r="AD38" i="3"/>
  <c r="AC38" i="3"/>
  <c r="AB38" i="3"/>
  <c r="AF37" i="3"/>
  <c r="AE37" i="3"/>
  <c r="AD37" i="3"/>
  <c r="AC37" i="3"/>
  <c r="AB37" i="3"/>
  <c r="AF36" i="3"/>
  <c r="AE36" i="3"/>
  <c r="AD36" i="3"/>
  <c r="AC36" i="3"/>
  <c r="AB36" i="3"/>
  <c r="AF35" i="3"/>
  <c r="AE35" i="3"/>
  <c r="AD35" i="3"/>
  <c r="AC35" i="3"/>
  <c r="AB35" i="3"/>
  <c r="AF33" i="3"/>
  <c r="AF34" i="3" s="1"/>
  <c r="AE33" i="3"/>
  <c r="AE34" i="3" s="1"/>
  <c r="AD33" i="3"/>
  <c r="AD34" i="3" s="1"/>
  <c r="AC33" i="3"/>
  <c r="AC34" i="3" s="1"/>
  <c r="AB33" i="3"/>
  <c r="AB34" i="3" s="1"/>
  <c r="AF48" i="3"/>
  <c r="AE48" i="3"/>
  <c r="AD48" i="3"/>
  <c r="AC48" i="3"/>
  <c r="AB48" i="3"/>
  <c r="AF47" i="3"/>
  <c r="AE47" i="3"/>
  <c r="AD47" i="3"/>
  <c r="AC47" i="3"/>
  <c r="AB47" i="3"/>
  <c r="AF46" i="3"/>
  <c r="AE46" i="3"/>
  <c r="AD46" i="3"/>
  <c r="AC46" i="3"/>
  <c r="AB46" i="3"/>
  <c r="AF45" i="3"/>
  <c r="AE45" i="3"/>
  <c r="AD45" i="3"/>
  <c r="AC45" i="3"/>
  <c r="AB45" i="3"/>
  <c r="AF44" i="3"/>
  <c r="AE44" i="3"/>
  <c r="AD44" i="3"/>
  <c r="AC44" i="3"/>
  <c r="AB44" i="3"/>
  <c r="AF42" i="3"/>
  <c r="AF43" i="3" s="1"/>
  <c r="AE42" i="3"/>
  <c r="AE43" i="3" s="1"/>
  <c r="AD42" i="3"/>
  <c r="AD43" i="3" s="1"/>
  <c r="AC42" i="3"/>
  <c r="AC43" i="3" s="1"/>
  <c r="AB42" i="3"/>
  <c r="AB43" i="3" s="1"/>
  <c r="AF57" i="3"/>
  <c r="AE57" i="3"/>
  <c r="AD57" i="3"/>
  <c r="AC57" i="3"/>
  <c r="AB57" i="3"/>
  <c r="AF56" i="3"/>
  <c r="AE56" i="3"/>
  <c r="AD56" i="3"/>
  <c r="AC56" i="3"/>
  <c r="AB56" i="3"/>
  <c r="AF55" i="3"/>
  <c r="AE55" i="3"/>
  <c r="AD55" i="3"/>
  <c r="AC55" i="3"/>
  <c r="AB55" i="3"/>
  <c r="AF54" i="3"/>
  <c r="AE54" i="3"/>
  <c r="AD54" i="3"/>
  <c r="AC54" i="3"/>
  <c r="AB54" i="3"/>
  <c r="AF53" i="3"/>
  <c r="AE53" i="3"/>
  <c r="AD53" i="3"/>
  <c r="AC53" i="3"/>
  <c r="AB53" i="3"/>
  <c r="AF51" i="3"/>
  <c r="AF52" i="3" s="1"/>
  <c r="AE51" i="3"/>
  <c r="AE52" i="3" s="1"/>
  <c r="AD51" i="3"/>
  <c r="AD52" i="3" s="1"/>
  <c r="AC51" i="3"/>
  <c r="AC52" i="3" s="1"/>
  <c r="AB51" i="3"/>
  <c r="AB52" i="3" s="1"/>
  <c r="AF66" i="3"/>
  <c r="AE66" i="3"/>
  <c r="AD66" i="3"/>
  <c r="AC66" i="3"/>
  <c r="AB66" i="3"/>
  <c r="AF65" i="3"/>
  <c r="AE65" i="3"/>
  <c r="AD65" i="3"/>
  <c r="AC65" i="3"/>
  <c r="AB65" i="3"/>
  <c r="AF64" i="3"/>
  <c r="AE64" i="3"/>
  <c r="AD64" i="3"/>
  <c r="AC64" i="3"/>
  <c r="AB64" i="3"/>
  <c r="AF63" i="3"/>
  <c r="AE63" i="3"/>
  <c r="AD63" i="3"/>
  <c r="AC63" i="3"/>
  <c r="AB63" i="3"/>
  <c r="AF62" i="3"/>
  <c r="AE62" i="3"/>
  <c r="AD62" i="3"/>
  <c r="AC62" i="3"/>
  <c r="AB62" i="3"/>
  <c r="AF60" i="3"/>
  <c r="AF61" i="3" s="1"/>
  <c r="AE60" i="3"/>
  <c r="AE61" i="3" s="1"/>
  <c r="AD60" i="3"/>
  <c r="AD61" i="3" s="1"/>
  <c r="AC60" i="3"/>
  <c r="AC61" i="3" s="1"/>
  <c r="AB60" i="3"/>
  <c r="AB61" i="3" s="1"/>
  <c r="AF75" i="3"/>
  <c r="AE75" i="3"/>
  <c r="AD75" i="3"/>
  <c r="AC75" i="3"/>
  <c r="AB75" i="3"/>
  <c r="AF74" i="3"/>
  <c r="AE74" i="3"/>
  <c r="AD74" i="3"/>
  <c r="AC74" i="3"/>
  <c r="AB74" i="3"/>
  <c r="AF73" i="3"/>
  <c r="AE73" i="3"/>
  <c r="AD73" i="3"/>
  <c r="AC73" i="3"/>
  <c r="AB73" i="3"/>
  <c r="AF72" i="3"/>
  <c r="AE72" i="3"/>
  <c r="AD72" i="3"/>
  <c r="AC72" i="3"/>
  <c r="AB72" i="3"/>
  <c r="AF71" i="3"/>
  <c r="AE71" i="3"/>
  <c r="AD71" i="3"/>
  <c r="AC71" i="3"/>
  <c r="AB71" i="3"/>
  <c r="AF70" i="3"/>
  <c r="AF69" i="3"/>
  <c r="AE69" i="3"/>
  <c r="AE70" i="3" s="1"/>
  <c r="AD69" i="3"/>
  <c r="AD70" i="3" s="1"/>
  <c r="AC69" i="3"/>
  <c r="AC70" i="3" s="1"/>
  <c r="AB69" i="3"/>
  <c r="AB70" i="3" s="1"/>
  <c r="AF84" i="3"/>
  <c r="AE84" i="3"/>
  <c r="AD84" i="3"/>
  <c r="AC84" i="3"/>
  <c r="AB84" i="3"/>
  <c r="AF83" i="3"/>
  <c r="AE83" i="3"/>
  <c r="AD83" i="3"/>
  <c r="AC83" i="3"/>
  <c r="AB83" i="3"/>
  <c r="AF82" i="3"/>
  <c r="AE82" i="3"/>
  <c r="AD82" i="3"/>
  <c r="AC82" i="3"/>
  <c r="AB82" i="3"/>
  <c r="AF81" i="3"/>
  <c r="AE81" i="3"/>
  <c r="AD81" i="3"/>
  <c r="AC81" i="3"/>
  <c r="AB81" i="3"/>
  <c r="AF80" i="3"/>
  <c r="AE80" i="3"/>
  <c r="AD80" i="3"/>
  <c r="AC80" i="3"/>
  <c r="AB80" i="3"/>
  <c r="AF79" i="3"/>
  <c r="AF78" i="3"/>
  <c r="AE78" i="3"/>
  <c r="AE79" i="3" s="1"/>
  <c r="AD78" i="3"/>
  <c r="AD79" i="3" s="1"/>
  <c r="AC78" i="3"/>
  <c r="AC79" i="3" s="1"/>
  <c r="AB78" i="3"/>
  <c r="AB79" i="3" s="1"/>
  <c r="AF93" i="3"/>
  <c r="AE93" i="3"/>
  <c r="AD93" i="3"/>
  <c r="AC93" i="3"/>
  <c r="AB93" i="3"/>
  <c r="AF92" i="3"/>
  <c r="AE92" i="3"/>
  <c r="AD92" i="3"/>
  <c r="AC92" i="3"/>
  <c r="AB92" i="3"/>
  <c r="AF91" i="3"/>
  <c r="AE91" i="3"/>
  <c r="AD91" i="3"/>
  <c r="AC91" i="3"/>
  <c r="AB91" i="3"/>
  <c r="AF90" i="3"/>
  <c r="AE90" i="3"/>
  <c r="AD90" i="3"/>
  <c r="AC90" i="3"/>
  <c r="AB90" i="3"/>
  <c r="AF89" i="3"/>
  <c r="AE89" i="3"/>
  <c r="AD89" i="3"/>
  <c r="AC89" i="3"/>
  <c r="AB89" i="3"/>
  <c r="AF88" i="3"/>
  <c r="AF87" i="3"/>
  <c r="AE87" i="3"/>
  <c r="AE88" i="3" s="1"/>
  <c r="AD87" i="3"/>
  <c r="AD88" i="3" s="1"/>
  <c r="AC87" i="3"/>
  <c r="AC88" i="3" s="1"/>
  <c r="AB87" i="3"/>
  <c r="AB88" i="3" s="1"/>
  <c r="AF30" i="3"/>
  <c r="AE30" i="3"/>
  <c r="AD30" i="3"/>
  <c r="AC30" i="3"/>
  <c r="AB30" i="3"/>
  <c r="AF29" i="3"/>
  <c r="AE29" i="3"/>
  <c r="AD29" i="3"/>
  <c r="AC29" i="3"/>
  <c r="AB29" i="3"/>
  <c r="AF28" i="3"/>
  <c r="AE28" i="3"/>
  <c r="AD28" i="3"/>
  <c r="AC28" i="3"/>
  <c r="AB28" i="3"/>
  <c r="AF27" i="3"/>
  <c r="AE27" i="3"/>
  <c r="AD27" i="3"/>
  <c r="AC27" i="3"/>
  <c r="AB27" i="3"/>
  <c r="AF26" i="3"/>
  <c r="AE26" i="3"/>
  <c r="AD26" i="3"/>
  <c r="AC26" i="3"/>
  <c r="AB26" i="3"/>
  <c r="AC25" i="3"/>
  <c r="AF24" i="3"/>
  <c r="AF25" i="3" s="1"/>
  <c r="AE24" i="3"/>
  <c r="AE25" i="3" s="1"/>
  <c r="AD24" i="3"/>
  <c r="AD25" i="3" s="1"/>
  <c r="AC24" i="3"/>
  <c r="AB24" i="3"/>
  <c r="AB25" i="3" s="1"/>
  <c r="AF21" i="3"/>
  <c r="AE21" i="3"/>
  <c r="AD21" i="3"/>
  <c r="AC21" i="3"/>
  <c r="AB21" i="3"/>
  <c r="AF20" i="3"/>
  <c r="AE20" i="3"/>
  <c r="AD20" i="3"/>
  <c r="AC20" i="3"/>
  <c r="AB20" i="3"/>
  <c r="AF19" i="3"/>
  <c r="AE19" i="3"/>
  <c r="AD19" i="3"/>
  <c r="AC19" i="3"/>
  <c r="AB19" i="3"/>
  <c r="AF18" i="3"/>
  <c r="AE18" i="3"/>
  <c r="AD18" i="3"/>
  <c r="AC18" i="3"/>
  <c r="AB18" i="3"/>
  <c r="AF17" i="3"/>
  <c r="AE17" i="3"/>
  <c r="AD17" i="3"/>
  <c r="AC17" i="3"/>
  <c r="AB17" i="3"/>
  <c r="AD16" i="3"/>
  <c r="AB16" i="3"/>
  <c r="AF15" i="3"/>
  <c r="AF16" i="3" s="1"/>
  <c r="AE15" i="3"/>
  <c r="AE16" i="3" s="1"/>
  <c r="AD15" i="3"/>
  <c r="AC15" i="3"/>
  <c r="AC16" i="3" s="1"/>
  <c r="AB15" i="3"/>
  <c r="AF12" i="3"/>
  <c r="AE12" i="3"/>
  <c r="AD12" i="3"/>
  <c r="AC12" i="3"/>
  <c r="AB12" i="3"/>
  <c r="AF11" i="3"/>
  <c r="AE11" i="3"/>
  <c r="AD11" i="3"/>
  <c r="AC11" i="3"/>
  <c r="AB11" i="3"/>
  <c r="AF10" i="3"/>
  <c r="AE10" i="3"/>
  <c r="AD10" i="3"/>
  <c r="AC10" i="3"/>
  <c r="AB10" i="3"/>
  <c r="AF9" i="3"/>
  <c r="AE9" i="3"/>
  <c r="AD9" i="3"/>
  <c r="AC9" i="3"/>
  <c r="AB9" i="3"/>
  <c r="AF8" i="3"/>
  <c r="AE8" i="3"/>
  <c r="AD8" i="3"/>
  <c r="AC8" i="3"/>
  <c r="AB8" i="3"/>
  <c r="AC6" i="3"/>
  <c r="AD6" i="3"/>
  <c r="AE6" i="3"/>
  <c r="AF6" i="3"/>
  <c r="AB6" i="3"/>
  <c r="AF14" i="3"/>
  <c r="AF23" i="3" s="1"/>
  <c r="AF32" i="3" s="1"/>
  <c r="AF41" i="3" s="1"/>
  <c r="AF50" i="3" s="1"/>
  <c r="AF59" i="3" s="1"/>
  <c r="AF68" i="3" s="1"/>
  <c r="AF77" i="3" s="1"/>
  <c r="AF86" i="3" s="1"/>
  <c r="AF98" i="3" s="1"/>
  <c r="AE14" i="3"/>
  <c r="AE23" i="3" s="1"/>
  <c r="AE32" i="3" s="1"/>
  <c r="AE41" i="3" s="1"/>
  <c r="AE50" i="3" s="1"/>
  <c r="AE59" i="3" s="1"/>
  <c r="AE68" i="3" s="1"/>
  <c r="AE77" i="3" s="1"/>
  <c r="AE86" i="3" s="1"/>
  <c r="AE98" i="3" s="1"/>
  <c r="AD14" i="3"/>
  <c r="AD23" i="3" s="1"/>
  <c r="AD32" i="3" s="1"/>
  <c r="AD41" i="3" s="1"/>
  <c r="AD50" i="3" s="1"/>
  <c r="AD59" i="3" s="1"/>
  <c r="AD68" i="3" s="1"/>
  <c r="AD77" i="3" s="1"/>
  <c r="AD86" i="3" s="1"/>
  <c r="AD98" i="3" s="1"/>
  <c r="AC14" i="3"/>
  <c r="AC23" i="3" s="1"/>
  <c r="AC32" i="3" s="1"/>
  <c r="AC41" i="3" s="1"/>
  <c r="AC50" i="3" s="1"/>
  <c r="AC59" i="3" s="1"/>
  <c r="AC68" i="3" s="1"/>
  <c r="AC77" i="3" s="1"/>
  <c r="AC86" i="3" s="1"/>
  <c r="AB14" i="3"/>
  <c r="AB23" i="3" s="1"/>
  <c r="AB32" i="3" s="1"/>
  <c r="AB41" i="3" s="1"/>
  <c r="AB50" i="3" s="1"/>
  <c r="AB59" i="3" s="1"/>
  <c r="AB68" i="3" s="1"/>
  <c r="AB77" i="3" s="1"/>
  <c r="AB86" i="3" s="1"/>
  <c r="AA14" i="3"/>
  <c r="AA23" i="3" s="1"/>
  <c r="AA32" i="3" s="1"/>
  <c r="AA41" i="3" s="1"/>
  <c r="AA50" i="3" s="1"/>
  <c r="AA59" i="3" s="1"/>
  <c r="AA68" i="3" s="1"/>
  <c r="AA77" i="3" s="1"/>
  <c r="AA86" i="3" s="1"/>
  <c r="AA98" i="3" s="1"/>
  <c r="Z14" i="3"/>
  <c r="Z23" i="3" s="1"/>
  <c r="Z32" i="3" s="1"/>
  <c r="Z41" i="3" s="1"/>
  <c r="Z50" i="3" s="1"/>
  <c r="Z59" i="3" s="1"/>
  <c r="Z68" i="3" s="1"/>
  <c r="Z77" i="3" s="1"/>
  <c r="Z86" i="3" s="1"/>
  <c r="Z98" i="3" s="1"/>
  <c r="Y14" i="3"/>
  <c r="Y23" i="3" s="1"/>
  <c r="Y32" i="3" s="1"/>
  <c r="Y41" i="3" s="1"/>
  <c r="Y50" i="3" s="1"/>
  <c r="Y59" i="3" s="1"/>
  <c r="Y68" i="3" s="1"/>
  <c r="Y77" i="3" s="1"/>
  <c r="Y86" i="3" s="1"/>
  <c r="Y98" i="3" s="1"/>
  <c r="X14" i="3"/>
  <c r="X23" i="3" s="1"/>
  <c r="X32" i="3" s="1"/>
  <c r="X41" i="3" s="1"/>
  <c r="X50" i="3" s="1"/>
  <c r="X59" i="3" s="1"/>
  <c r="X68" i="3" s="1"/>
  <c r="X77" i="3" s="1"/>
  <c r="X86" i="3" s="1"/>
  <c r="X98" i="3" s="1"/>
  <c r="W14" i="3"/>
  <c r="W23" i="3" s="1"/>
  <c r="W32" i="3" s="1"/>
  <c r="W41" i="3" s="1"/>
  <c r="W50" i="3" s="1"/>
  <c r="W59" i="3" s="1"/>
  <c r="W68" i="3" s="1"/>
  <c r="W77" i="3" s="1"/>
  <c r="W86" i="3" s="1"/>
  <c r="W98" i="3" s="1"/>
  <c r="V14" i="3"/>
  <c r="V23" i="3" s="1"/>
  <c r="V32" i="3" s="1"/>
  <c r="V41" i="3" s="1"/>
  <c r="V50" i="3" s="1"/>
  <c r="V59" i="3" s="1"/>
  <c r="V68" i="3" s="1"/>
  <c r="V77" i="3" s="1"/>
  <c r="V86" i="3" s="1"/>
  <c r="V98" i="3" s="1"/>
  <c r="U14" i="3"/>
  <c r="U23" i="3" s="1"/>
  <c r="U32" i="3" s="1"/>
  <c r="U41" i="3" s="1"/>
  <c r="U50" i="3" s="1"/>
  <c r="U59" i="3" s="1"/>
  <c r="U68" i="3" s="1"/>
  <c r="U77" i="3" s="1"/>
  <c r="U86" i="3" s="1"/>
  <c r="U98" i="3" s="1"/>
  <c r="T14" i="3"/>
  <c r="T23" i="3" s="1"/>
  <c r="T32" i="3" s="1"/>
  <c r="T41" i="3" s="1"/>
  <c r="T50" i="3" s="1"/>
  <c r="T59" i="3" s="1"/>
  <c r="T68" i="3" s="1"/>
  <c r="T77" i="3" s="1"/>
  <c r="T86" i="3" s="1"/>
  <c r="T98" i="3" s="1"/>
  <c r="S14" i="3"/>
  <c r="S23" i="3" s="1"/>
  <c r="S32" i="3" s="1"/>
  <c r="S41" i="3" s="1"/>
  <c r="S50" i="3" s="1"/>
  <c r="S59" i="3" s="1"/>
  <c r="S68" i="3" s="1"/>
  <c r="S77" i="3" s="1"/>
  <c r="S86" i="3" s="1"/>
  <c r="S98" i="3" s="1"/>
  <c r="R14" i="3"/>
  <c r="R23" i="3" s="1"/>
  <c r="R32" i="3" s="1"/>
  <c r="R41" i="3" s="1"/>
  <c r="R50" i="3" s="1"/>
  <c r="R59" i="3" s="1"/>
  <c r="R68" i="3" s="1"/>
  <c r="R77" i="3" s="1"/>
  <c r="R86" i="3" s="1"/>
  <c r="R98" i="3" s="1"/>
  <c r="Q14" i="3"/>
  <c r="Q23" i="3" s="1"/>
  <c r="Q32" i="3" s="1"/>
  <c r="Q41" i="3" s="1"/>
  <c r="Q50" i="3" s="1"/>
  <c r="Q59" i="3" s="1"/>
  <c r="Q68" i="3" s="1"/>
  <c r="Q77" i="3" s="1"/>
  <c r="Q86" i="3" s="1"/>
  <c r="Q98" i="3" s="1"/>
  <c r="P14" i="3"/>
  <c r="P23" i="3" s="1"/>
  <c r="P32" i="3" s="1"/>
  <c r="P41" i="3" s="1"/>
  <c r="P50" i="3" s="1"/>
  <c r="P59" i="3" s="1"/>
  <c r="P68" i="3" s="1"/>
  <c r="P77" i="3" s="1"/>
  <c r="P86" i="3" s="1"/>
  <c r="P98" i="3" s="1"/>
  <c r="O14" i="3"/>
  <c r="O23" i="3" s="1"/>
  <c r="O32" i="3" s="1"/>
  <c r="O41" i="3" s="1"/>
  <c r="O50" i="3" s="1"/>
  <c r="O59" i="3" s="1"/>
  <c r="O68" i="3" s="1"/>
  <c r="O77" i="3" s="1"/>
  <c r="O86" i="3" s="1"/>
  <c r="O98" i="3" s="1"/>
  <c r="N14" i="3"/>
  <c r="N23" i="3" s="1"/>
  <c r="N32" i="3" s="1"/>
  <c r="N41" i="3" s="1"/>
  <c r="N50" i="3" s="1"/>
  <c r="N59" i="3" s="1"/>
  <c r="N68" i="3" s="1"/>
  <c r="N77" i="3" s="1"/>
  <c r="N86" i="3" s="1"/>
  <c r="N98" i="3" s="1"/>
  <c r="M14" i="3"/>
  <c r="M23" i="3" s="1"/>
  <c r="M32" i="3" s="1"/>
  <c r="M41" i="3" s="1"/>
  <c r="M50" i="3" s="1"/>
  <c r="M59" i="3" s="1"/>
  <c r="M68" i="3" s="1"/>
  <c r="M77" i="3" s="1"/>
  <c r="M86" i="3" s="1"/>
  <c r="M98" i="3" s="1"/>
  <c r="B6" i="2"/>
  <c r="B7" i="12"/>
  <c r="B8" i="12" s="1"/>
  <c r="B4" i="12"/>
  <c r="B5" i="12" s="1"/>
  <c r="F16" i="2"/>
  <c r="F17" i="2"/>
  <c r="F18" i="2"/>
  <c r="F19" i="2"/>
  <c r="F20" i="2"/>
  <c r="F21" i="2"/>
  <c r="F22" i="2"/>
  <c r="F23" i="2"/>
  <c r="F24" i="2"/>
  <c r="F25" i="2"/>
  <c r="F26" i="2"/>
  <c r="F27" i="2"/>
  <c r="F28" i="2"/>
  <c r="F29" i="2"/>
  <c r="F30" i="2"/>
  <c r="F32" i="2"/>
  <c r="F33" i="2"/>
  <c r="F34" i="2"/>
  <c r="B57" i="2"/>
  <c r="N114" i="3"/>
  <c r="AD116" i="3"/>
  <c r="B38" i="2" l="1"/>
  <c r="C38" i="2" s="1"/>
  <c r="B31" i="2"/>
  <c r="C31" i="2" s="1"/>
  <c r="B32" i="2"/>
  <c r="C32" i="2" s="1"/>
  <c r="B33" i="2"/>
  <c r="C33" i="2" s="1"/>
  <c r="B34" i="2"/>
  <c r="C34" i="2" s="1"/>
  <c r="B35" i="2"/>
  <c r="C35" i="2" s="1"/>
  <c r="B30" i="2"/>
  <c r="C30" i="2" s="1"/>
  <c r="J29" i="6"/>
  <c r="J28" i="6"/>
  <c r="J27" i="6"/>
  <c r="J26" i="6"/>
  <c r="J25" i="6"/>
  <c r="J24" i="6"/>
  <c r="J39" i="6"/>
  <c r="J38" i="6"/>
  <c r="J37" i="6"/>
  <c r="J36" i="6"/>
  <c r="J35" i="6"/>
  <c r="J34" i="6"/>
  <c r="R39" i="4"/>
  <c r="P39" i="4"/>
  <c r="Q39" i="4" s="1"/>
  <c r="R38" i="4"/>
  <c r="P38" i="4"/>
  <c r="Q38" i="4" s="1"/>
  <c r="R37" i="4"/>
  <c r="P37" i="4"/>
  <c r="Q37" i="4" s="1"/>
  <c r="R36" i="4"/>
  <c r="P36" i="4"/>
  <c r="Q36" i="4" s="1"/>
  <c r="R35" i="4"/>
  <c r="P35" i="4"/>
  <c r="Q35" i="4" s="1"/>
  <c r="R34" i="4"/>
  <c r="P34" i="4"/>
  <c r="Q34" i="4" s="1"/>
  <c r="R30" i="4"/>
  <c r="P30" i="4"/>
  <c r="Q30" i="4" s="1"/>
  <c r="R29" i="4"/>
  <c r="P29" i="4"/>
  <c r="Q29" i="4" s="1"/>
  <c r="R28" i="4"/>
  <c r="Q28" i="4"/>
  <c r="P28" i="4"/>
  <c r="R27" i="4"/>
  <c r="P27" i="4"/>
  <c r="Q27" i="4" s="1"/>
  <c r="R26" i="4"/>
  <c r="P26" i="4"/>
  <c r="Q26" i="4" s="1"/>
  <c r="R25" i="4"/>
  <c r="P25" i="4"/>
  <c r="Q25" i="4" s="1"/>
  <c r="R20" i="4"/>
  <c r="W102" i="3"/>
  <c r="O102" i="3"/>
  <c r="AA104" i="3"/>
  <c r="Z104" i="3"/>
  <c r="Y104" i="3"/>
  <c r="X104" i="3"/>
  <c r="W104" i="3"/>
  <c r="AA103" i="3"/>
  <c r="Z103" i="3"/>
  <c r="Y103" i="3"/>
  <c r="X103" i="3"/>
  <c r="W103" i="3"/>
  <c r="AA102" i="3"/>
  <c r="Z102" i="3"/>
  <c r="Y102" i="3"/>
  <c r="AA101" i="3"/>
  <c r="Z101" i="3"/>
  <c r="Y101" i="3"/>
  <c r="Y100" i="3"/>
  <c r="Y99" i="3"/>
  <c r="V104" i="3"/>
  <c r="U104" i="3"/>
  <c r="T104" i="3"/>
  <c r="S104" i="3"/>
  <c r="R104" i="3"/>
  <c r="V103" i="3"/>
  <c r="U103" i="3"/>
  <c r="T103" i="3"/>
  <c r="S103" i="3"/>
  <c r="R103" i="3"/>
  <c r="V102" i="3"/>
  <c r="U102" i="3"/>
  <c r="T102" i="3"/>
  <c r="S102" i="3"/>
  <c r="V101" i="3"/>
  <c r="U101" i="3"/>
  <c r="T101" i="3"/>
  <c r="T100" i="3"/>
  <c r="T99" i="3"/>
  <c r="O101" i="3"/>
  <c r="P101" i="3"/>
  <c r="Q101" i="3"/>
  <c r="N102" i="3"/>
  <c r="P102" i="3"/>
  <c r="Q102" i="3"/>
  <c r="N103" i="3"/>
  <c r="O103" i="3"/>
  <c r="P103" i="3"/>
  <c r="Q103" i="3"/>
  <c r="M104" i="3"/>
  <c r="N104" i="3"/>
  <c r="O104" i="3"/>
  <c r="P104" i="3"/>
  <c r="Q104" i="3"/>
  <c r="O100" i="3"/>
  <c r="O99" i="3"/>
  <c r="X101" i="3"/>
  <c r="W101" i="3"/>
  <c r="R101" i="3"/>
  <c r="N101" i="3"/>
  <c r="M103" i="3"/>
  <c r="B26" i="2"/>
  <c r="C26" i="2" s="1"/>
  <c r="J48" i="6"/>
  <c r="J47" i="6"/>
  <c r="J46" i="6"/>
  <c r="J45" i="6"/>
  <c r="J44" i="6"/>
  <c r="J43" i="6"/>
  <c r="B27" i="2"/>
  <c r="C27" i="2" s="1"/>
  <c r="R102" i="3" l="1"/>
  <c r="H128" i="6"/>
  <c r="B24" i="2"/>
  <c r="C24" i="2" s="1"/>
  <c r="H157" i="6"/>
  <c r="B23" i="2"/>
  <c r="C23" i="2" s="1"/>
  <c r="M101" i="3"/>
  <c r="B25" i="2"/>
  <c r="C25" i="2" s="1"/>
  <c r="S101" i="3"/>
  <c r="X102" i="3"/>
  <c r="M102" i="3"/>
  <c r="AG24" i="3"/>
  <c r="AG51" i="3"/>
  <c r="AG15" i="3" l="1"/>
  <c r="R18" i="4" l="1"/>
  <c r="P18" i="4"/>
  <c r="Q18" i="4" s="1"/>
  <c r="C19" i="2" l="1"/>
  <c r="AC102" i="3"/>
  <c r="AF7" i="3"/>
  <c r="AE7" i="3"/>
  <c r="AD7" i="3"/>
  <c r="AC98" i="3"/>
  <c r="AB98" i="3"/>
  <c r="AF103" i="3" l="1"/>
  <c r="N99" i="3"/>
  <c r="AC7" i="3"/>
  <c r="N100" i="3"/>
  <c r="AD102" i="3"/>
  <c r="AD99" i="3"/>
  <c r="AD104" i="3"/>
  <c r="AD101" i="3"/>
  <c r="AE104" i="3"/>
  <c r="X100" i="3"/>
  <c r="X99" i="3"/>
  <c r="AC99" i="3"/>
  <c r="AE102" i="3"/>
  <c r="AF102" i="3"/>
  <c r="AE101" i="3"/>
  <c r="AC103" i="3"/>
  <c r="AF104" i="3"/>
  <c r="AC104" i="3"/>
  <c r="AC101" i="3"/>
  <c r="AF101" i="3"/>
  <c r="AD103" i="3"/>
  <c r="AB101" i="3"/>
  <c r="AD100" i="3"/>
  <c r="AE103" i="3"/>
  <c r="S100" i="3"/>
  <c r="S99" i="3"/>
  <c r="AC100" i="3" l="1"/>
  <c r="AG101" i="3"/>
  <c r="AF114" i="3" l="1"/>
  <c r="AE115" i="3"/>
  <c r="AE114" i="3"/>
  <c r="AF115" i="3"/>
  <c r="R16" i="4"/>
  <c r="K24" i="4"/>
  <c r="L30" i="10"/>
  <c r="K30" i="10"/>
  <c r="J30" i="10"/>
  <c r="I30" i="10"/>
  <c r="L29" i="10"/>
  <c r="K29" i="10"/>
  <c r="J29" i="10"/>
  <c r="J31" i="10" s="1"/>
  <c r="I29" i="10"/>
  <c r="I31" i="10" s="1"/>
  <c r="M28" i="10"/>
  <c r="M27" i="10"/>
  <c r="M26" i="10"/>
  <c r="M25" i="10"/>
  <c r="M24" i="10"/>
  <c r="M23" i="10"/>
  <c r="M22" i="10"/>
  <c r="M21" i="10"/>
  <c r="M20" i="10"/>
  <c r="M19" i="10"/>
  <c r="M18" i="10"/>
  <c r="M17" i="10"/>
  <c r="K72" i="9"/>
  <c r="J71" i="9"/>
  <c r="I71" i="9"/>
  <c r="H71" i="9"/>
  <c r="J60" i="9"/>
  <c r="I60" i="9"/>
  <c r="H60" i="9"/>
  <c r="J49" i="9"/>
  <c r="I49" i="9"/>
  <c r="H49" i="9"/>
  <c r="J38" i="9"/>
  <c r="I38" i="9"/>
  <c r="H38" i="9"/>
  <c r="H72" i="9" s="1"/>
  <c r="K60" i="8"/>
  <c r="J59" i="8"/>
  <c r="I59" i="8"/>
  <c r="H59" i="8"/>
  <c r="J48" i="8"/>
  <c r="I48" i="8"/>
  <c r="H48" i="8"/>
  <c r="J37" i="8"/>
  <c r="I37" i="8"/>
  <c r="H37" i="8"/>
  <c r="J26" i="8"/>
  <c r="I26" i="8"/>
  <c r="H26" i="8"/>
  <c r="K50" i="7"/>
  <c r="J49" i="7"/>
  <c r="I49" i="7"/>
  <c r="H49" i="7"/>
  <c r="J38" i="7"/>
  <c r="I38" i="7"/>
  <c r="H38" i="7"/>
  <c r="J30" i="7"/>
  <c r="J24" i="7"/>
  <c r="I24" i="7"/>
  <c r="H24" i="7"/>
  <c r="J167" i="6"/>
  <c r="I167" i="6"/>
  <c r="H167" i="6"/>
  <c r="J157" i="6"/>
  <c r="I157" i="6"/>
  <c r="J142" i="6"/>
  <c r="I142" i="6"/>
  <c r="J128" i="6"/>
  <c r="I128" i="6"/>
  <c r="J104" i="6"/>
  <c r="J103" i="6"/>
  <c r="J102" i="6"/>
  <c r="J101" i="6"/>
  <c r="J100" i="6"/>
  <c r="J99" i="6"/>
  <c r="J98" i="6"/>
  <c r="J96" i="6"/>
  <c r="J95" i="6"/>
  <c r="J94" i="6"/>
  <c r="J93" i="6"/>
  <c r="J92" i="6"/>
  <c r="J91" i="6"/>
  <c r="J90" i="6"/>
  <c r="J89" i="6"/>
  <c r="J88" i="6"/>
  <c r="J86" i="6"/>
  <c r="J85" i="6"/>
  <c r="J84" i="6"/>
  <c r="J83" i="6"/>
  <c r="J82" i="6"/>
  <c r="J81" i="6"/>
  <c r="J80" i="6"/>
  <c r="J79" i="6"/>
  <c r="J78" i="6"/>
  <c r="J77" i="6"/>
  <c r="J75" i="6"/>
  <c r="J74" i="6"/>
  <c r="J73" i="6"/>
  <c r="J72" i="6"/>
  <c r="J71" i="6"/>
  <c r="J70" i="6"/>
  <c r="J69" i="6"/>
  <c r="J68" i="6"/>
  <c r="J67" i="6"/>
  <c r="J59" i="6"/>
  <c r="H59" i="6"/>
  <c r="J58" i="6"/>
  <c r="H58" i="6"/>
  <c r="J57" i="6"/>
  <c r="H57" i="6"/>
  <c r="J56" i="6"/>
  <c r="H56" i="6"/>
  <c r="J55" i="6"/>
  <c r="H55" i="6"/>
  <c r="J54" i="6"/>
  <c r="H54" i="6"/>
  <c r="J53" i="6"/>
  <c r="H53" i="6"/>
  <c r="J52" i="6"/>
  <c r="H52" i="6"/>
  <c r="J50" i="6"/>
  <c r="H50" i="6"/>
  <c r="J49" i="6"/>
  <c r="H49" i="6"/>
  <c r="J41" i="6"/>
  <c r="H41" i="6"/>
  <c r="J40" i="6"/>
  <c r="H40" i="6"/>
  <c r="J32" i="6"/>
  <c r="H32" i="6"/>
  <c r="J31" i="6"/>
  <c r="H31" i="6"/>
  <c r="J30" i="6"/>
  <c r="K51" i="4"/>
  <c r="J51" i="4"/>
  <c r="I51" i="4"/>
  <c r="R50" i="4"/>
  <c r="Q50" i="4"/>
  <c r="P50" i="4"/>
  <c r="R49" i="4"/>
  <c r="Q49" i="4"/>
  <c r="P49" i="4"/>
  <c r="R48" i="4"/>
  <c r="Q48" i="4"/>
  <c r="P48" i="4"/>
  <c r="R47" i="4"/>
  <c r="Q47" i="4"/>
  <c r="P47" i="4"/>
  <c r="R46" i="4"/>
  <c r="Q46" i="4"/>
  <c r="P46" i="4"/>
  <c r="R45" i="4"/>
  <c r="Q45" i="4"/>
  <c r="P45" i="4"/>
  <c r="R44" i="4"/>
  <c r="Q44" i="4"/>
  <c r="P44" i="4"/>
  <c r="R43" i="4"/>
  <c r="Q43" i="4"/>
  <c r="P43" i="4"/>
  <c r="K42" i="4"/>
  <c r="J42" i="4"/>
  <c r="I42" i="4"/>
  <c r="R41" i="4"/>
  <c r="Q41" i="4"/>
  <c r="P41" i="4"/>
  <c r="R40" i="4"/>
  <c r="Q40" i="4"/>
  <c r="P40" i="4"/>
  <c r="K33" i="4"/>
  <c r="J33" i="4"/>
  <c r="I33" i="4"/>
  <c r="R32" i="4"/>
  <c r="Q32" i="4"/>
  <c r="P32" i="4"/>
  <c r="R31" i="4"/>
  <c r="Q31" i="4"/>
  <c r="P31" i="4"/>
  <c r="R23" i="4"/>
  <c r="Q23" i="4"/>
  <c r="P23" i="4"/>
  <c r="R22" i="4"/>
  <c r="Q22" i="4"/>
  <c r="P22" i="4"/>
  <c r="R21" i="4"/>
  <c r="Q21" i="4"/>
  <c r="P21" i="4"/>
  <c r="P20" i="4"/>
  <c r="Q20" i="4" s="1"/>
  <c r="R19" i="4"/>
  <c r="P19" i="4"/>
  <c r="Q19" i="4" s="1"/>
  <c r="P16" i="4"/>
  <c r="AA116" i="3"/>
  <c r="N115" i="3"/>
  <c r="AB104" i="3"/>
  <c r="AB103" i="3"/>
  <c r="AG103" i="3" s="1"/>
  <c r="F73" i="2"/>
  <c r="F72" i="2"/>
  <c r="C71" i="2"/>
  <c r="B71" i="2"/>
  <c r="F70" i="2"/>
  <c r="E69" i="2"/>
  <c r="E71" i="2" s="1"/>
  <c r="F71" i="2" s="1"/>
  <c r="F68" i="2"/>
  <c r="F67" i="2"/>
  <c r="F65" i="2"/>
  <c r="F62" i="2"/>
  <c r="F61" i="2"/>
  <c r="F60" i="2"/>
  <c r="F59" i="2"/>
  <c r="F58" i="2"/>
  <c r="F56" i="2"/>
  <c r="F55" i="2"/>
  <c r="F54" i="2"/>
  <c r="F53" i="2"/>
  <c r="F52" i="2"/>
  <c r="F50" i="2"/>
  <c r="F49" i="2"/>
  <c r="F48" i="2"/>
  <c r="F47" i="2"/>
  <c r="F46" i="2"/>
  <c r="F45" i="2"/>
  <c r="F43" i="2"/>
  <c r="C43" i="2"/>
  <c r="B43" i="2"/>
  <c r="E42" i="2"/>
  <c r="E51" i="2" s="1"/>
  <c r="F51" i="2" s="1"/>
  <c r="F41" i="2"/>
  <c r="F40" i="2"/>
  <c r="F39" i="2"/>
  <c r="F38" i="2"/>
  <c r="C37" i="2"/>
  <c r="B37" i="2"/>
  <c r="F36" i="2"/>
  <c r="C29" i="2"/>
  <c r="B29" i="2"/>
  <c r="C22" i="2"/>
  <c r="B22" i="2"/>
  <c r="J72" i="9" l="1"/>
  <c r="Q51" i="4"/>
  <c r="H60" i="8"/>
  <c r="K31" i="10"/>
  <c r="C20" i="2"/>
  <c r="I60" i="8"/>
  <c r="L31" i="10"/>
  <c r="AB102" i="3"/>
  <c r="AG102" i="3" s="1"/>
  <c r="J60" i="8"/>
  <c r="M30" i="10"/>
  <c r="I72" i="9"/>
  <c r="C21" i="2"/>
  <c r="F69" i="2"/>
  <c r="J97" i="6"/>
  <c r="I168" i="6"/>
  <c r="J42" i="6"/>
  <c r="J51" i="6"/>
  <c r="J60" i="6"/>
  <c r="Q42" i="4"/>
  <c r="J87" i="6"/>
  <c r="J168" i="6"/>
  <c r="J76" i="6"/>
  <c r="J105" i="6"/>
  <c r="H168" i="6"/>
  <c r="AG87" i="3"/>
  <c r="AG60" i="3"/>
  <c r="AG69" i="3"/>
  <c r="AG78" i="3"/>
  <c r="H50" i="7"/>
  <c r="J33" i="6"/>
  <c r="I50" i="7"/>
  <c r="J50" i="7"/>
  <c r="K52" i="4"/>
  <c r="Q33" i="4"/>
  <c r="R15" i="4"/>
  <c r="P15" i="4"/>
  <c r="Q15" i="4" s="1"/>
  <c r="Q16" i="4"/>
  <c r="F42" i="2"/>
  <c r="M29" i="10"/>
  <c r="M31" i="10" s="1"/>
  <c r="C17" i="2" l="1"/>
  <c r="U100" i="3"/>
  <c r="U99" i="3"/>
  <c r="Q99" i="3"/>
  <c r="C16" i="2"/>
  <c r="V100" i="3"/>
  <c r="V99" i="3"/>
  <c r="AA100" i="3"/>
  <c r="AA99" i="3"/>
  <c r="P99" i="3"/>
  <c r="Z100" i="3"/>
  <c r="Z99" i="3"/>
  <c r="J61" i="6"/>
  <c r="J106" i="6"/>
  <c r="AC113" i="3"/>
  <c r="AG105" i="3"/>
  <c r="AG104" i="3"/>
  <c r="P17" i="4"/>
  <c r="Q17" i="4" s="1"/>
  <c r="R17" i="4"/>
  <c r="J24" i="4"/>
  <c r="J52" i="4" s="1"/>
  <c r="I24" i="4"/>
  <c r="I52" i="4" s="1"/>
  <c r="R99" i="3" l="1"/>
  <c r="Q100" i="3"/>
  <c r="Q106" i="3" s="1"/>
  <c r="AF100" i="3"/>
  <c r="Q24" i="4"/>
  <c r="Q52" i="4" s="1"/>
  <c r="AF99" i="3"/>
  <c r="P100" i="3"/>
  <c r="AE100" i="3"/>
  <c r="AE99" i="3"/>
  <c r="AG33" i="3"/>
  <c r="R100" i="3"/>
  <c r="R106" i="3" s="1"/>
  <c r="AC115" i="3"/>
  <c r="AC114" i="3"/>
  <c r="AC112" i="3"/>
  <c r="R108" i="3" l="1"/>
  <c r="W99" i="3"/>
  <c r="M99" i="3"/>
  <c r="AG42" i="3"/>
  <c r="C18" i="2"/>
  <c r="B15" i="2"/>
  <c r="B51" i="2" s="1"/>
  <c r="B62" i="2"/>
  <c r="W100" i="3"/>
  <c r="W106" i="3" s="1"/>
  <c r="AC116" i="3"/>
  <c r="AB99" i="3" l="1"/>
  <c r="AG99" i="3" s="1"/>
  <c r="AB7" i="3"/>
  <c r="AF113" i="3"/>
  <c r="AF112" i="3"/>
  <c r="AE113" i="3"/>
  <c r="AE112" i="3"/>
  <c r="AE116" i="3" s="1"/>
  <c r="B64" i="2"/>
  <c r="B74" i="2" s="1"/>
  <c r="AB100" i="3"/>
  <c r="AG100" i="3" s="1"/>
  <c r="M100" i="3"/>
  <c r="M106" i="3" s="1"/>
  <c r="C15" i="2"/>
  <c r="C51" i="2" s="1"/>
  <c r="C57" i="2"/>
  <c r="C62" i="2" s="1"/>
  <c r="V107" i="3"/>
  <c r="T107" i="3"/>
  <c r="R107" i="3"/>
  <c r="S107" i="3"/>
  <c r="U107" i="3"/>
  <c r="W108" i="3"/>
  <c r="AF116" i="3" l="1"/>
  <c r="C64" i="2"/>
  <c r="C74" i="2" s="1"/>
  <c r="E15" i="2" s="1"/>
  <c r="Z107" i="3"/>
  <c r="Y107" i="3"/>
  <c r="W107" i="3"/>
  <c r="X107" i="3"/>
  <c r="M108" i="3"/>
  <c r="M107" i="3" s="1"/>
  <c r="AA107" i="3"/>
  <c r="N107" i="3" l="1"/>
  <c r="Q107" i="3"/>
  <c r="P107" i="3"/>
  <c r="O107" i="3"/>
  <c r="AG106" i="3"/>
  <c r="AB114" i="3"/>
  <c r="AG114" i="3" s="1"/>
  <c r="AB113" i="3"/>
  <c r="AG113" i="3" s="1"/>
  <c r="AB112" i="3"/>
  <c r="AG112" i="3" s="1"/>
  <c r="AB108" i="3"/>
  <c r="AB115" i="3"/>
  <c r="AG115" i="3" s="1"/>
  <c r="AG116" i="3" l="1"/>
  <c r="AC107" i="3"/>
  <c r="AE107" i="3"/>
  <c r="AD107" i="3"/>
  <c r="AB116" i="3"/>
  <c r="AB118" i="3" s="1"/>
  <c r="AB107" i="3"/>
  <c r="AF107" i="3"/>
  <c r="AG107" i="3" l="1"/>
  <c r="AB117" i="3"/>
  <c r="AC117" i="3"/>
  <c r="AF117" i="3"/>
  <c r="E35" i="2" l="1"/>
  <c r="E74" i="2" s="1"/>
  <c r="F31" i="2" s="1"/>
  <c r="F74" i="2" l="1"/>
  <c r="F15" i="2"/>
  <c r="F3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3" authorId="0" shapeId="0" xr:uid="{00000000-0006-0000-0300-000001000000}">
      <text>
        <r>
          <rPr>
            <sz val="12"/>
            <color rgb="FF000000"/>
            <rFont val="Calibri"/>
            <family val="2"/>
            <charset val="1"/>
          </rPr>
          <t>Quotité légale annuelle travaillée pour un équivalent temps plein.
Si la quotité annuelle travaillée est inférieure, fournir le document interne correspondant.</t>
        </r>
      </text>
    </comment>
  </commentList>
</comments>
</file>

<file path=xl/sharedStrings.xml><?xml version="1.0" encoding="utf-8"?>
<sst xmlns="http://schemas.openxmlformats.org/spreadsheetml/2006/main" count="1820" uniqueCount="1201">
  <si>
    <t xml:space="preserve">Nom du projet : </t>
  </si>
  <si>
    <t>Nom du chef de file FR :</t>
  </si>
  <si>
    <t>Nom du partenaire :</t>
  </si>
  <si>
    <t>INFORMATIONS IMPORTANTES</t>
  </si>
  <si>
    <t>Cette annexe comporte plusieurs onglets, dont le principal est « annexe 1- Plan de financement » et le « 1-A Ventil_Act_Partenaires »</t>
  </si>
  <si>
    <t>Pour compléter cette dernière, il convient, dans un premier temps, de détailler les dépenses par catégorie de dépenses ( onglets 1-B et Suivants) et compléter l’onglet « 1-A Ventil_Act_Partenaires ».</t>
  </si>
  <si>
    <t>Cette annexe a pour but de traduire en termes financiers les actions contenues dans votre projet. Il s'agit de détailler l'ensemble des postes budgétaires nécessaires à la réalisation de votre projet par structure partenaire.</t>
  </si>
  <si>
    <t>Le secrétariat conjoint apprécie notamment les éléments suivants :</t>
  </si>
  <si>
    <t>. l'éligibilité des dépenses au regard des textes communautaires et nationaux</t>
  </si>
  <si>
    <t>. le rattachement des dépenses à l'opération et leur caractère nécessaire</t>
  </si>
  <si>
    <t>. le caractère raisonnable et proportionné des moyens (humains et matériels) mobilisés au regard des conditions prévisionnelles de réalisation des actions et des résultats attendus</t>
  </si>
  <si>
    <t>. la conformité des bases de calcul</t>
  </si>
  <si>
    <t xml:space="preserve">Pour plus d'informations, nous vous invitons à consulter le document de mise en œuvre du programme et le guide d’éligibilité des dépenses (disponibles sur le site du programme : http://www.europe-a-mayotte.fr) </t>
  </si>
  <si>
    <t>Chaque onglet reprend un poste budgétaire pour lequel il faut détailler les dépenses prévues par structure/partenaire.</t>
  </si>
  <si>
    <r>
      <rPr>
        <sz val="12"/>
        <color rgb="FFFF0000"/>
        <rFont val="Arial"/>
        <family val="2"/>
        <charset val="1"/>
      </rPr>
      <t xml:space="preserve">Il est également important d'accompagner les estimations de </t>
    </r>
    <r>
      <rPr>
        <b/>
        <sz val="12"/>
        <color rgb="FFFF0000"/>
        <rFont val="Arial"/>
        <family val="2"/>
        <charset val="1"/>
      </rPr>
      <t xml:space="preserve">devis </t>
    </r>
    <r>
      <rPr>
        <sz val="12"/>
        <color rgb="FFFF0000"/>
        <rFont val="Arial"/>
        <family val="2"/>
        <charset val="1"/>
      </rPr>
      <t>(frais extérieurs, équipements, infrastructures et travaux) ou autre documents de valeur probant</t>
    </r>
  </si>
  <si>
    <t>(1-A Ventil_Act_Partenaires) : Estimation détaillée par action de la structure (FR)</t>
  </si>
  <si>
    <t>Cette annexe a pour but de préciser et chiffrer les actions de chaque structure partenaire du projet.</t>
  </si>
  <si>
    <t>Le secrétariat conjoint en apprécie notamment les éléments suivants :</t>
  </si>
  <si>
    <t>. La cohérence des actions au regard des objectifs prévus dans le projet</t>
  </si>
  <si>
    <t xml:space="preserve">. La cohérence du chiffrage des actions </t>
  </si>
  <si>
    <t>. La complémentarité des partenaires dans la réalisation des actions du projet</t>
  </si>
  <si>
    <t xml:space="preserve">Pour rappel, le plan d'actions indiqué dans le formulaire de candidature (Synergie-CTE) est la base de cette annexe. </t>
  </si>
  <si>
    <t>Il s'agit de reprendre les phases et actions du projet, de les répartir selon les partenaires et de les chiffrer.</t>
  </si>
  <si>
    <t>Le montant total indiqué pour chaque partenaire devra être cohérent avec son budget associé (dans le formulaire de candidature Synergie CTE et l'annexe 1)</t>
  </si>
  <si>
    <t>Chaque onglet reprend une structure pour lequel il faut détailler et chiffrer le plan d'actions prévu</t>
  </si>
  <si>
    <t xml:space="preserve">Bénéficiaire du Projet : </t>
  </si>
  <si>
    <t xml:space="preserve">Intitulé du Projet : </t>
  </si>
  <si>
    <t>Axe du programme :</t>
  </si>
  <si>
    <t>Taux d’intervention :</t>
  </si>
  <si>
    <t xml:space="preserve">Date début/Date fin : </t>
  </si>
  <si>
    <t>DEPENSES</t>
  </si>
  <si>
    <t>RESSOURCES</t>
  </si>
  <si>
    <t>Nature
(préciser et détailler les postes de dépenses)</t>
  </si>
  <si>
    <t>Montant HT</t>
  </si>
  <si>
    <t>Montant TTC</t>
  </si>
  <si>
    <t>Origine</t>
  </si>
  <si>
    <t>Montant</t>
  </si>
  <si>
    <t>%</t>
  </si>
  <si>
    <t>Dépenses éligibles</t>
  </si>
  <si>
    <t>Ressources</t>
  </si>
  <si>
    <t>1 - dépenses directes</t>
  </si>
  <si>
    <t>1 – aides publiques</t>
  </si>
  <si>
    <t>Frais de personnel (salaires et charges)</t>
  </si>
  <si>
    <t>Union européenne</t>
  </si>
  <si>
    <t>État</t>
  </si>
  <si>
    <t>Frais de déplacement et d’hébergement</t>
  </si>
  <si>
    <t>Région / Département</t>
  </si>
  <si>
    <t>Communes ou groupements de communes</t>
  </si>
  <si>
    <t>Frais liés au recours à des compétences et services externes</t>
  </si>
  <si>
    <t>Établissements publics</t>
  </si>
  <si>
    <t>Autofinancement public</t>
  </si>
  <si>
    <t>Autres (à préciser)</t>
  </si>
  <si>
    <t>…</t>
  </si>
  <si>
    <t>Sous-Total aides publiques</t>
  </si>
  <si>
    <t>Dépenses d’équipement et amortissements</t>
  </si>
  <si>
    <t>2 – financements privés</t>
  </si>
  <si>
    <t>- emprunts</t>
  </si>
  <si>
    <t>- crédit bail</t>
  </si>
  <si>
    <t>- autofinancement privé</t>
  </si>
  <si>
    <r>
      <rPr>
        <sz val="11"/>
        <color rgb="FF000000"/>
        <rFont val="Calibri"/>
        <family val="2"/>
        <charset val="1"/>
      </rPr>
      <t xml:space="preserve">- autres </t>
    </r>
    <r>
      <rPr>
        <b/>
        <sz val="11"/>
        <color rgb="FF000000"/>
        <rFont val="Calibri"/>
        <family val="2"/>
        <charset val="1"/>
      </rPr>
      <t>(</t>
    </r>
    <r>
      <rPr>
        <sz val="11"/>
        <color rgb="FF000000"/>
        <rFont val="Calibri"/>
        <family val="2"/>
        <charset val="1"/>
      </rPr>
      <t>à préciser</t>
    </r>
    <r>
      <rPr>
        <b/>
        <sz val="11"/>
        <color rgb="FF000000"/>
        <rFont val="Calibri"/>
        <family val="2"/>
        <charset val="1"/>
      </rPr>
      <t>)</t>
    </r>
  </si>
  <si>
    <t>Sous-Total financements privés</t>
  </si>
  <si>
    <t>Travaux / Aménagements</t>
  </si>
  <si>
    <t>3 – autres ressources</t>
  </si>
  <si>
    <t>- Recettes générées par le projet</t>
  </si>
  <si>
    <t xml:space="preserve">Sous-Total dépenses directes </t>
  </si>
  <si>
    <t>Sous-Total autres ressources</t>
  </si>
  <si>
    <t>2 - dépenses indirectes</t>
  </si>
  <si>
    <t>Base de calcul :</t>
  </si>
  <si>
    <t>- coûts simplifiés: taux forfaitaire de 15% des frais de personnel</t>
  </si>
  <si>
    <t xml:space="preserve">Sous-Total dépenses indirectes </t>
  </si>
  <si>
    <t>TOTAL DES COUTS DIRECTS ET INDIRECTS</t>
  </si>
  <si>
    <t>3 - contributions en nature</t>
  </si>
  <si>
    <t>4 – contributions en nature</t>
  </si>
  <si>
    <t>- apport de terrains, de bien immeubles, d'équipements, matériels</t>
  </si>
  <si>
    <t>- apport de services</t>
  </si>
  <si>
    <t>- apport via du travail non rémunéré</t>
  </si>
  <si>
    <t xml:space="preserve">Sous-Total contributions en nature </t>
  </si>
  <si>
    <t>TOTAL GENERAL</t>
  </si>
  <si>
    <t>* Si HTR, inscrivez les montants dans la colonne TTC</t>
  </si>
  <si>
    <t>REPARTITION FINANCIERE DES ACTIVITES ENTRE LES PARTENAIRES</t>
  </si>
  <si>
    <t>TOTAL PAR PARTENAIRE</t>
  </si>
  <si>
    <t xml:space="preserve">BUDGET TOTAL </t>
  </si>
  <si>
    <t>Groupe d’activités (WP)</t>
  </si>
  <si>
    <t>N°Activité</t>
  </si>
  <si>
    <t>Nom Activité</t>
  </si>
  <si>
    <t>Détails de l’activité</t>
  </si>
  <si>
    <t xml:space="preserve">Livrables </t>
  </si>
  <si>
    <t>Période de réalisation de l’actvité</t>
  </si>
  <si>
    <t xml:space="preserve">Localisation </t>
  </si>
  <si>
    <t>Partenaires impliqués pour la réalisation de l’activité</t>
  </si>
  <si>
    <t xml:space="preserve">Rôle de chaque structure partenaire </t>
  </si>
  <si>
    <t xml:space="preserve">Catégories de dépenses </t>
  </si>
  <si>
    <t>Partenaire 1</t>
  </si>
  <si>
    <t>Partenaire 2</t>
  </si>
  <si>
    <t>Partenaire 3</t>
  </si>
  <si>
    <t>Enumérer le descriptif de l’activité</t>
  </si>
  <si>
    <t>Enumérer les justificatifs de réalisation de l’activité (livrables)</t>
  </si>
  <si>
    <t>Date de début</t>
  </si>
  <si>
    <t>Date de fin</t>
  </si>
  <si>
    <t>Pays/région de réalisation de l’activité</t>
  </si>
  <si>
    <t>Partenaire principal qui coordonne l’activité</t>
  </si>
  <si>
    <t>Partenaires qui participe à la réalisation de l’activité)</t>
  </si>
  <si>
    <t>Description du rôle de chaque structure partenaire pour la réalisation de l’activité</t>
  </si>
  <si>
    <t>CD</t>
  </si>
  <si>
    <t>1.1</t>
  </si>
  <si>
    <t>Frais de bureau et frais administratifs</t>
  </si>
  <si>
    <t xml:space="preserve">Frais de déplacement et d'hébergement </t>
  </si>
  <si>
    <t xml:space="preserve">Frais liés au recours à des compétences et à des services externes </t>
  </si>
  <si>
    <t xml:space="preserve">Dépenses d'équipement et d'amortissement </t>
  </si>
  <si>
    <t xml:space="preserve">Dépense d'infrastructure : travaux et aménagements </t>
  </si>
  <si>
    <t xml:space="preserve">Dépenses indirectes </t>
  </si>
  <si>
    <t>Période de réalisation de l’activité</t>
  </si>
  <si>
    <t>Partenaires impliqués</t>
  </si>
  <si>
    <t xml:space="preserve">Description du rôle de la structure dans cette activité </t>
  </si>
  <si>
    <t>Détails</t>
  </si>
  <si>
    <t>Localisation</t>
  </si>
  <si>
    <t xml:space="preserve">Principal </t>
  </si>
  <si>
    <t>Autres</t>
  </si>
  <si>
    <t>2.1</t>
  </si>
  <si>
    <t>3.1</t>
  </si>
  <si>
    <t xml:space="preserve">Description du rôle de chaque structure dans cette activité </t>
  </si>
  <si>
    <t>4.1 </t>
  </si>
  <si>
    <t>5.1</t>
  </si>
  <si>
    <t>5.2</t>
  </si>
  <si>
    <t>BUDGET ANNUEL</t>
  </si>
  <si>
    <t>TOTAL</t>
  </si>
  <si>
    <t>Total / partenaire</t>
  </si>
  <si>
    <t>% Partenaire</t>
  </si>
  <si>
    <t>Total / activité</t>
  </si>
  <si>
    <t>REPARTITION DU BUDGET PAR PAYS</t>
  </si>
  <si>
    <t xml:space="preserve">Répartition des financements par pays </t>
  </si>
  <si>
    <t>PLAN DE FINANCEMENT</t>
  </si>
  <si>
    <t>Ressources prév</t>
  </si>
  <si>
    <t>Taux</t>
  </si>
  <si>
    <t xml:space="preserve">Montant UE investi à Mayotte (territoire de UE de la zone de coopération) : </t>
  </si>
  <si>
    <t xml:space="preserve">Montant UE investi aux Comores  (Pays tiers de la zone de coopération) : </t>
  </si>
  <si>
    <t>FEDER - Interreg</t>
  </si>
  <si>
    <t xml:space="preserve">Montant UE investi à Madagascar  (Pays tiers de la zone de coopération) : </t>
  </si>
  <si>
    <t>Autofinancement</t>
  </si>
  <si>
    <t>Montant total UE investi par les partenaires dans les pays tiers de la zone de coopération :</t>
  </si>
  <si>
    <t>Contreparties nationales</t>
  </si>
  <si>
    <t>Montant UE investi pour le projet :</t>
  </si>
  <si>
    <t xml:space="preserve">NB : Cette annexe est à  produire et à compléter par le porteur de projet dans le cadre de la demande d'aide européenne. </t>
  </si>
  <si>
    <r>
      <rPr>
        <b/>
        <sz val="12"/>
        <rFont val="Calibri"/>
        <family val="2"/>
        <charset val="1"/>
      </rPr>
      <t xml:space="preserve"> 1-B - </t>
    </r>
    <r>
      <rPr>
        <b/>
        <u/>
        <sz val="12"/>
        <rFont val="Calibri"/>
        <family val="2"/>
        <charset val="1"/>
      </rPr>
      <t>Dépenses directes de personnel (personnel intervenant directement sur l'opération) – Article 3 du règlement (UE) 481/2014</t>
    </r>
  </si>
  <si>
    <r>
      <rPr>
        <b/>
        <sz val="11"/>
        <color rgb="FF000000"/>
        <rFont val="Arial"/>
        <family val="2"/>
        <charset val="1"/>
      </rPr>
      <t>Définition</t>
    </r>
    <r>
      <rPr>
        <sz val="11"/>
        <color rgb="FF000000"/>
        <rFont val="Arial"/>
        <family val="2"/>
        <charset val="1"/>
      </rPr>
      <t xml:space="preserve"> : dépenses de rémunération supportées par le bénéficiaire et nécessaires à la réalisation de l'opération (salaires, taxes sur l'emploi, contributions de sécurité sociale)</t>
    </r>
  </si>
  <si>
    <t>Pour votre structure, détailler les frais de personnel en mentionnant le poste affecté au projet, le temps affecté au projet, le coût horaire et le nom de la personne si celui-ci est connu</t>
  </si>
  <si>
    <t>Veiller à ce que le montant calculé pour le poste budgétaire soit identique à celui indiqué dans le formulaire de candidature Synergie CTE (budget de chaque partenaire en €)</t>
  </si>
  <si>
    <t>Si certains personnels sont mis à disposition à titre gracieux par des structures tierces (contributions en nature), veuillez reporter ses frais sur l’onglet 1-H Contribution en nature.</t>
  </si>
  <si>
    <t>Frais calculer sur la base de coût réel</t>
  </si>
  <si>
    <t>Frais calculé sur la base de coût simplifié</t>
  </si>
  <si>
    <t>Frais calculés sur la base du montant forfaitaire</t>
  </si>
  <si>
    <t>Postes de dépenses</t>
  </si>
  <si>
    <r>
      <rPr>
        <sz val="10"/>
        <color rgb="FF000000"/>
        <rFont val="Arial"/>
        <family val="2"/>
        <charset val="1"/>
      </rPr>
      <t>Nature du travail à réaliser sur l’opération (</t>
    </r>
    <r>
      <rPr>
        <sz val="10"/>
        <color rgb="FF000000"/>
        <rFont val="Calibri"/>
        <family val="2"/>
        <charset val="1"/>
      </rPr>
      <t>Ex: animation, gestion…)</t>
    </r>
  </si>
  <si>
    <t>Nom de la personne affectée au projet
(si connu). Sinon, nombre de personne (ou ETP)</t>
  </si>
  <si>
    <t>Type de fonction
(directeur, formateur,
chargé de mission,
Assistant, …)</t>
  </si>
  <si>
    <t xml:space="preserve">Catégorie professionnel (Pour les salariés du secteur privé et des entreprises publiques, précisez la catégorie professionnelle) </t>
  </si>
  <si>
    <t>Activité liée à l’opération</t>
  </si>
  <si>
    <t>Lieu de réalisation de l’activité</t>
  </si>
  <si>
    <r>
      <rPr>
        <sz val="10"/>
        <color rgb="FF000000"/>
        <rFont val="Arial"/>
        <family val="2"/>
        <charset val="1"/>
      </rPr>
      <t>Partenaire supportant la dépense
(</t>
    </r>
    <r>
      <rPr>
        <sz val="8"/>
        <color rgb="FF000000"/>
        <rFont val="Arial"/>
        <family val="2"/>
        <charset val="1"/>
      </rPr>
      <t>participant au lancement ou au lancement et à la mise en œuvre de l’action)</t>
    </r>
  </si>
  <si>
    <r>
      <rPr>
        <sz val="10"/>
        <rFont val="Calibri"/>
        <family val="2"/>
        <charset val="1"/>
      </rPr>
      <t xml:space="preserve">Coût annuel  pour  l’employeur 
</t>
    </r>
    <r>
      <rPr>
        <sz val="11"/>
        <rFont val="Calibri"/>
        <family val="2"/>
        <charset val="1"/>
      </rPr>
      <t>(Salaires bruts  +
Charges patronales)</t>
    </r>
  </si>
  <si>
    <t xml:space="preserve">Nombre d'heures travaillées pour le Projet </t>
  </si>
  <si>
    <t>Nombre d'heures travaillées par an (selon contrat)</t>
  </si>
  <si>
    <t>Article 68 bis.2 du reglement UE 1303 (coût unitaire sur 1720 heures)</t>
  </si>
  <si>
    <t>Pourcentage fixe mensuel (article 68 bis.5</t>
  </si>
  <si>
    <t>Coût journalier</t>
  </si>
  <si>
    <t>Nombre de jours travaillés</t>
  </si>
  <si>
    <t>Part de l'activité
liée à l'opération (%)</t>
  </si>
  <si>
    <t>Dépenses affectées
à l'opération</t>
  </si>
  <si>
    <t>A titre indicatif :
coût unitaire</t>
  </si>
  <si>
    <t>Pièces justificatives</t>
  </si>
  <si>
    <t>(saisir une ligne par personne)</t>
  </si>
  <si>
    <t>(Référence
 INSEE niveau 3)</t>
  </si>
  <si>
    <t>Selon le plan de travail établi sur Synergie-CTE</t>
  </si>
  <si>
    <t>Précisé la région et le pays où l’activité est réalisée</t>
  </si>
  <si>
    <t>Employeur assurant le paiement final de la dépense</t>
  </si>
  <si>
    <t>(1)</t>
  </si>
  <si>
    <t>(2)</t>
  </si>
  <si>
    <t>(3)</t>
  </si>
  <si>
    <t>(4)</t>
  </si>
  <si>
    <t>(5)</t>
  </si>
  <si>
    <t>(6)</t>
  </si>
  <si>
    <t>(7)</t>
  </si>
  <si>
    <t>(8)=(2)/(3) ou (2)/(4)</t>
  </si>
  <si>
    <t>(9)=(1)x(8) ou (1)x(5) ou (6)x(7)</t>
  </si>
  <si>
    <t>(10)=(1)/(3) ou (1)/(4)</t>
  </si>
  <si>
    <t>Sous-total année 1</t>
  </si>
  <si>
    <t>Sous-total année 2</t>
  </si>
  <si>
    <t>Sous-total année 3</t>
  </si>
  <si>
    <t>Sous-total année 4</t>
  </si>
  <si>
    <t>Total pour l'opération</t>
  </si>
  <si>
    <t>1-C Frais de bureau et frais administratifs - (article 4 du règlement (UE) 481/2014)</t>
  </si>
  <si>
    <r>
      <rPr>
        <b/>
        <sz val="11"/>
        <color rgb="FF000000"/>
        <rFont val="Arial"/>
        <family val="2"/>
        <charset val="1"/>
      </rPr>
      <t xml:space="preserve">Définition : </t>
    </r>
    <r>
      <rPr>
        <sz val="11"/>
        <color rgb="FF000000"/>
        <rFont val="Arial"/>
        <family val="2"/>
        <charset val="1"/>
      </rPr>
      <t>frais calculés selon un forfait correspondant à</t>
    </r>
    <r>
      <rPr>
        <b/>
        <sz val="11"/>
        <color rgb="FF000000"/>
        <rFont val="Arial"/>
        <family val="2"/>
        <charset val="1"/>
      </rPr>
      <t xml:space="preserve"> 15% des dépenses de personnel éligibles</t>
    </r>
  </si>
  <si>
    <t>Il ne peut s’agir que de coûts indirects non déclarés sur d’autres postes de dépenses.</t>
  </si>
  <si>
    <t>Ex : téléphone, fax, internet, fournitures, systèmes informatiques, photocopies, location, chauffage, etc.</t>
  </si>
  <si>
    <t xml:space="preserve">Pour votre structure, calculer les frais de bureau et frais administratifs prévisionnels en appliquant la méthode forfaitaire </t>
  </si>
  <si>
    <t>Frais de personnel prévus (cf. onglet personnel)</t>
  </si>
  <si>
    <t>Frais de bureau et frais administratifs prévisionnels</t>
  </si>
  <si>
    <t>1-D Frais de déplacement et d’hébergement – (article  5 du règlement (UE) 481/2014)</t>
  </si>
  <si>
    <t>Pour chaque structure, détailler les frais de déplacement et hébergement prévus, et les grouper par type de dépenses et objet du déplacement.</t>
  </si>
  <si>
    <t>Attention : il faut distingué les dépenses en fonction de leur nature</t>
  </si>
  <si>
    <t>Ex : il est prévu d'organiser 12 comités de pilotage dans le projet alternativement à Mayotte et aux Comores</t>
  </si>
  <si>
    <t>je calcule les frais de transport prévisionnels (frais kilométriques, billet d’avion, péage, etc.)</t>
  </si>
  <si>
    <t>je calcule les frais de repas prévisionnels (forfait appliqué par la structure - fournir le barème de remboursement interne, estimation par repas, etc.)</t>
  </si>
  <si>
    <t>je calcule les frais de nuitées éventuels (forfait appliqué par la structure - fournir le barème de remboursement interne, estimation par nuitée, etc.)</t>
  </si>
  <si>
    <t>je calcule les frais de visas éventuels (fournir le prix pratiqué par les organismes officiels, estimation par déplacement, etc.)</t>
  </si>
  <si>
    <t>Il est également prévu de présenter les résultats du projet lors d'un colloque à Madagascar</t>
  </si>
  <si>
    <t>je calcule séparément les frais liés à ce colloque, en distinguant sur 4 lignes les frais de déplacement, d'hébergement, de repas et visas (ou l’indemnité journalière pour l’ensemble de ces frais).</t>
  </si>
  <si>
    <r>
      <rPr>
        <b/>
        <sz val="11"/>
        <rFont val="Calibri"/>
        <family val="2"/>
        <charset val="1"/>
      </rPr>
      <t xml:space="preserve"> </t>
    </r>
    <r>
      <rPr>
        <b/>
        <sz val="11"/>
        <color rgb="FF000000"/>
        <rFont val="Calibri"/>
        <family val="2"/>
        <charset val="1"/>
      </rPr>
      <t xml:space="preserve">Tout poste de dépenses couvert par une indemnité journalière ne peut pas être </t>
    </r>
    <r>
      <rPr>
        <b/>
        <sz val="11"/>
        <rFont val="Calibri"/>
        <family val="2"/>
        <charset val="1"/>
      </rPr>
      <t>remboursé en sus de l'indemnité journalière.</t>
    </r>
  </si>
  <si>
    <t xml:space="preserve">Frais de restauration et d'hébergement… (sur une base forfaitaire)  </t>
  </si>
  <si>
    <t>Poste de dépense</t>
  </si>
  <si>
    <t>Description de la dépense</t>
  </si>
  <si>
    <t xml:space="preserve">Nom (si connu) ou fonction de l’agent concernée  </t>
  </si>
  <si>
    <t>Partenaire supportant la dépense</t>
  </si>
  <si>
    <t>Quantité de l'intervention</t>
  </si>
  <si>
    <t>Unité</t>
  </si>
  <si>
    <t>Valeur forfait</t>
  </si>
  <si>
    <t>Montant présenté</t>
  </si>
  <si>
    <t xml:space="preserve">Base juridique </t>
  </si>
  <si>
    <t>Frais directement liés à l'opération</t>
  </si>
  <si>
    <t>Partenaire assurant le lancement ou le lancement et la mise en œuvre de l’action</t>
  </si>
  <si>
    <t>Restauration : nombre de repas
Logement : nombre de nuités</t>
  </si>
  <si>
    <t>Montant unitaire associé - voir notice</t>
  </si>
  <si>
    <t>Montant de la dépense selon le forfait</t>
  </si>
  <si>
    <t xml:space="preserve">Information permettant d'identifier le justificatif: décret n°, arreté n°, devis... </t>
  </si>
  <si>
    <r>
      <rPr>
        <b/>
        <sz val="12"/>
        <rFont val="Arial"/>
        <family val="2"/>
        <charset val="1"/>
      </rPr>
      <t>Frais de déplacement</t>
    </r>
    <r>
      <rPr>
        <sz val="12"/>
        <rFont val="Arial"/>
        <family val="2"/>
        <charset val="1"/>
      </rPr>
      <t xml:space="preserve"> (sur barème)  </t>
    </r>
  </si>
  <si>
    <t>Distance parcourue</t>
  </si>
  <si>
    <t xml:space="preserve">Valeur barème </t>
  </si>
  <si>
    <t>Base juridique</t>
  </si>
  <si>
    <t>Description du trajet</t>
  </si>
  <si>
    <t>Selon plan de travail</t>
  </si>
  <si>
    <t>Nombre de trajets</t>
  </si>
  <si>
    <t>Nombre de kilomètres par trajet</t>
  </si>
  <si>
    <t>Montant unitaire associé au barème - voir notice</t>
  </si>
  <si>
    <t xml:space="preserve">Montant de la dépense selon le barème </t>
  </si>
  <si>
    <t>Déplacement en voiture</t>
  </si>
  <si>
    <r>
      <rPr>
        <b/>
        <sz val="12"/>
        <rFont val="Arial"/>
        <family val="2"/>
        <charset val="1"/>
      </rPr>
      <t>Frais de déplacement</t>
    </r>
    <r>
      <rPr>
        <sz val="12"/>
        <rFont val="Arial"/>
        <family val="2"/>
        <charset val="1"/>
      </rPr>
      <t xml:space="preserve"> (sur frais réels)  </t>
    </r>
  </si>
  <si>
    <t xml:space="preserve">Détailler les bases de calcul si nécessaire </t>
  </si>
  <si>
    <t>Montant présenté HT</t>
  </si>
  <si>
    <r>
      <rPr>
        <b/>
        <sz val="11"/>
        <color rgb="FFFFFFFF"/>
        <rFont val="Calibri"/>
        <family val="2"/>
        <charset val="1"/>
      </rPr>
      <t xml:space="preserve">Montant présenté TVA
</t>
    </r>
    <r>
      <rPr>
        <sz val="11"/>
        <color rgb="FFFFFFFF"/>
        <rFont val="Calibri"/>
        <family val="2"/>
        <charset val="1"/>
      </rPr>
      <t>(TVA non récupérée)</t>
    </r>
  </si>
  <si>
    <t xml:space="preserve">Montant présenté HT </t>
  </si>
  <si>
    <t>Identifiant du justificatif</t>
  </si>
  <si>
    <t>Trajet en train , trajet en avion, …</t>
  </si>
  <si>
    <t xml:space="preserve">Si vous ne récupérez pas  la TVA sur cette dépense ou si vous la récupérez partiellement </t>
  </si>
  <si>
    <t>Si vous récupérez totalement la TVA sur cette dépense</t>
  </si>
  <si>
    <t>Information permettant d'identifier le justificatif: devis, capture écran d'un site de commande de vol/SNCF</t>
  </si>
  <si>
    <t>1-E Frais de compétences et services externe - (article 6 du règlement (UE) 481/2014)</t>
  </si>
  <si>
    <t>Dépenses faisant l'objet d'une facturation et/ou d’un marché auprès d’un prestataire/fournisseur externe aux partenaires</t>
  </si>
  <si>
    <t>Ex : réalisation d’études, traduction, conseil juridique, formation, systèmes informatiques, communication, marketing, organisation d’évènements, frais de traiteur, frais d’inscriptions à des colloques, etc.</t>
  </si>
  <si>
    <t>Pour votre structure détailler les frais liés au recours à des compétences ou à des services extérieurs prévus</t>
  </si>
  <si>
    <t>NB : attention à vérifier les règles applicables en matière de commande publique (cf. annexe 8)</t>
  </si>
  <si>
    <t>Au moment du dépôt du projet, fournir les pièces de marché public ou mise en concurrence disponibles</t>
  </si>
  <si>
    <t>Description détaillée de la dépense</t>
  </si>
  <si>
    <t xml:space="preserve">Dénomination du fournisseur </t>
  </si>
  <si>
    <t>Détailler les bases de calcul si nécessaire</t>
  </si>
  <si>
    <r>
      <rPr>
        <b/>
        <sz val="11"/>
        <rFont val="Calibri"/>
        <family val="2"/>
        <charset val="1"/>
      </rPr>
      <t xml:space="preserve">Montant présenté TVA
</t>
    </r>
    <r>
      <rPr>
        <sz val="11"/>
        <rFont val="Calibri"/>
        <family val="2"/>
        <charset val="1"/>
      </rPr>
      <t>(TVA non récupérée)</t>
    </r>
  </si>
  <si>
    <t>Identification du justificatif (préciser le type et n°)</t>
  </si>
  <si>
    <t>Objet de la prestation externe</t>
  </si>
  <si>
    <t>Nature de la dépense prévues</t>
  </si>
  <si>
    <t xml:space="preserve">Nom de l'entreprise, de la structure émettrice du devis </t>
  </si>
  <si>
    <t xml:space="preserve">Exemple : 385€ HT/kit x 8.
</t>
  </si>
  <si>
    <t>Si vous récupérez totalement la TVA sur cette dépense.</t>
  </si>
  <si>
    <t>Information sur le justificatif joint et qui permet de l'identifier (ex: N° de devis, capture écran des sites internet )</t>
  </si>
  <si>
    <t>1-F Frais d’acquisition d’équipements (dépenses faisant l'objet d'une facturation auprès d’un prestataire externe aux partenaires)</t>
  </si>
  <si>
    <r>
      <rPr>
        <sz val="11"/>
        <color rgb="FF000000"/>
        <rFont val="Calibri"/>
        <family val="2"/>
        <charset val="1"/>
      </rPr>
      <t>Ne sont pris en compte que les coûts d’</t>
    </r>
    <r>
      <rPr>
        <b/>
        <sz val="11"/>
        <color rgb="FF000000"/>
        <rFont val="Arial"/>
        <family val="2"/>
        <charset val="1"/>
      </rPr>
      <t>amortissement</t>
    </r>
    <r>
      <rPr>
        <sz val="11"/>
        <color rgb="FF000000"/>
        <rFont val="Arial"/>
        <family val="2"/>
        <charset val="1"/>
      </rPr>
      <t xml:space="preserve"> correspondant à la durée du projet.</t>
    </r>
  </si>
  <si>
    <t>Pour votre structure détailler les équipements prévus</t>
  </si>
  <si>
    <t>Si le bien est soumis à amortissement, fournir le tableau d'amortissement comptable</t>
  </si>
  <si>
    <t>Détailler les bases de calcul si nécessaire, y compris l'amortissement</t>
  </si>
  <si>
    <t xml:space="preserve">Objet de l’équipement </t>
  </si>
  <si>
    <t>Nature de la dépense prévue</t>
  </si>
  <si>
    <t>Coût initial de la machine 50 000 € HT, amortissement sur 60 mois. Durée d'utilisation pour le projet : 36 mois. Utilisation à 80% pour le projet, et à 20% pour une autre activité. Coût prévu pour le projet : ((50 000/60)*36)*80% = 24 000 €</t>
  </si>
  <si>
    <t>Information sur le justificatif joint et qui permet de l'identifier (ex: N° de devis )</t>
  </si>
  <si>
    <t>1-G Coût des travaux et d’aménagement liés au projet (arrêté du 8 mars 2016 pris en application du décret n°2016-279 du 8 mars 2016)</t>
  </si>
  <si>
    <r>
      <rPr>
        <sz val="11"/>
        <color rgb="FF000000"/>
        <rFont val="Calibri"/>
        <family val="2"/>
        <charset val="1"/>
      </rPr>
      <t xml:space="preserve">Dépenses </t>
    </r>
    <r>
      <rPr>
        <sz val="11"/>
        <color rgb="FF000000"/>
        <rFont val="Arial"/>
        <family val="2"/>
        <charset val="1"/>
      </rPr>
      <t xml:space="preserve">dépenses liées à la réalisation de travaux physiques et d’infrastructures nécessaires à la réalisation du projet </t>
    </r>
  </si>
  <si>
    <t>Les dépenses d'infrastructures et de travaux de construction peuvent être éligibles sous certaines conditions.</t>
  </si>
  <si>
    <t>Les montants par projet doivent conserver une proportion raisonnable au regard des crédits affichés par axe d'intervention dans le programme de coopération Interreg V Mayotte.</t>
  </si>
  <si>
    <t xml:space="preserve">Le comité de sélection du programme et en dernier lieu l'Autorité de gestion garde la possibilité d'arbitrer des situations qui ne seraient pas conformes à l'esprit du programme. </t>
  </si>
  <si>
    <t>Pour votre structure détailler les infrastructures et/ou travaux prévus</t>
  </si>
  <si>
    <t>Pour ce type de dépenses, fournir :</t>
  </si>
  <si>
    <t>le programme détaillé des travaux</t>
  </si>
  <si>
    <t>les devis estimatifs et descriptifs des travaux</t>
  </si>
  <si>
    <t>les plans des travaux</t>
  </si>
  <si>
    <t>une étude ou un rapport environnemental préalable le cas échéant</t>
  </si>
  <si>
    <t>autres autorisations préalables requises le cas échéant</t>
  </si>
  <si>
    <t>Détailler les bases de calcul si nécessaire,</t>
  </si>
  <si>
    <t>Objet des infrastructure et/ou travaux d’aménagement</t>
  </si>
  <si>
    <t>Les contributions en nature sont soit du temps de travail (mise à disposition à titre gracieux ou bénévolat), soit l’apport de biens matériels sous la forme d’un terrain, d’un immeuble, d’un équipement ou de matériaux tels que les matières premières.</t>
  </si>
  <si>
    <r>
      <rPr>
        <sz val="12"/>
        <rFont val="Calibri"/>
        <family val="2"/>
        <charset val="1"/>
      </rPr>
      <t xml:space="preserve">Les contributions en nature doivent avoir été identifiées dès le dépôt du projet, et </t>
    </r>
    <r>
      <rPr>
        <u/>
        <sz val="11"/>
        <rFont val="Arial"/>
        <family val="2"/>
        <charset val="1"/>
      </rPr>
      <t xml:space="preserve">une attestation de contributions en nature par partenaire </t>
    </r>
    <r>
      <rPr>
        <sz val="11"/>
        <rFont val="Arial"/>
        <family val="2"/>
        <charset val="1"/>
      </rPr>
      <t xml:space="preserve">doit être fournie au dépôt du projet. </t>
    </r>
  </si>
  <si>
    <t>Les apports en nature doivent être présentés en équilibre en dépenses et en ressources (dans la partie cofinancement) dans le plan de financement du projet (Onglet 1-A).</t>
  </si>
  <si>
    <t xml:space="preserve">Le montant de l’aide publique versée à l’opération ne doit pas dépasser le montant total des dépenses éligibles, déduction faite du montant de l’apport en nature. </t>
  </si>
  <si>
    <t>En cas de contribution en nature consistant en la mise à disposition à titre gracieux de personnel d’une structure tiers, fournir, en plus de l’attestation de contribution en nature, un bulletin de salaire par personne mise à disposition afin de justifier le coût estimé.</t>
  </si>
  <si>
    <t>Montants valorisés par année</t>
  </si>
  <si>
    <r>
      <rPr>
        <b/>
        <i/>
        <sz val="11"/>
        <rFont val="Calibri"/>
        <family val="2"/>
        <charset val="1"/>
      </rPr>
      <t xml:space="preserve">Objet
</t>
    </r>
    <r>
      <rPr>
        <i/>
        <sz val="11"/>
        <rFont val="Calibri"/>
        <family val="2"/>
        <charset val="1"/>
      </rPr>
      <t xml:space="preserve"> (Les dépenses en nature ci-dessous sont données à titre d'exemples. Liste non exhautive)</t>
    </r>
  </si>
  <si>
    <t>Contributeur 
(nom de la structure)</t>
  </si>
  <si>
    <t>Statut juridique (public ou privé)</t>
  </si>
  <si>
    <t>Détailler la nature
des dépenses prévues</t>
  </si>
  <si>
    <t>Activité liée à l’opération (Selon le plan de travail établi sur Synergie-CTE)</t>
  </si>
  <si>
    <t>Partenaire supportant la dépense (Partenaire assurant le lancement ou le lancement et la mise en œuvre de l’action)</t>
  </si>
  <si>
    <t>Détailler les bases
de calcul, si nécessaire</t>
  </si>
  <si>
    <t>Année 1</t>
  </si>
  <si>
    <t>Année 2</t>
  </si>
  <si>
    <t>Année 3</t>
  </si>
  <si>
    <t>Année 4</t>
  </si>
  <si>
    <t>Total</t>
  </si>
  <si>
    <t>Mise à disposition 
de biens immobiliers, d'équipement, de matières premières, …</t>
  </si>
  <si>
    <t>Mise à disposition 
de prestations, de personnels,
travail bénévole, …</t>
  </si>
  <si>
    <t>Contributions en services</t>
  </si>
  <si>
    <t>Total d’origine publique</t>
  </si>
  <si>
    <t>Total d’origine privée</t>
  </si>
  <si>
    <t>Liste PCS-ESE</t>
  </si>
  <si>
    <t>Liste des professions et catégories socioprofessionnelles des emplois salariés des employeurs privés et publics - Niveau 4 - 428 postes</t>
  </si>
  <si>
    <t>Code 2017</t>
  </si>
  <si>
    <t>Libellé 2017</t>
  </si>
  <si>
    <t>100x</t>
  </si>
  <si>
    <t>Agriculteurs et éleveurs, salariés de leur exploitation</t>
  </si>
  <si>
    <t>210x</t>
  </si>
  <si>
    <t>Artisans salariés de leur entreprise</t>
  </si>
  <si>
    <t>220x</t>
  </si>
  <si>
    <t>Commerçants et assimilés, salariés de leur entreprise</t>
  </si>
  <si>
    <t>231a</t>
  </si>
  <si>
    <t>Chefs de grande entreprise de 500 salariés et plus</t>
  </si>
  <si>
    <t>232a</t>
  </si>
  <si>
    <t>Chefs de moyenne entreprise, de 50 à 499 salariés</t>
  </si>
  <si>
    <t>233a</t>
  </si>
  <si>
    <t>Chefs d'entreprise du bâtiment et des travaux publics, de 10 à 49 salariés</t>
  </si>
  <si>
    <t>233b</t>
  </si>
  <si>
    <t>Chefs d'entreprise de l'industrie ou des transports, de 10 à 49 salariés</t>
  </si>
  <si>
    <t>233c</t>
  </si>
  <si>
    <t>Chefs d'entreprise commerciale, de 10 à 49 salariés</t>
  </si>
  <si>
    <t>233d</t>
  </si>
  <si>
    <t>Chefs d'entreprise de services, de 10 à 49 salariés</t>
  </si>
  <si>
    <t>311c</t>
  </si>
  <si>
    <t>Chirurgiens dentistes</t>
  </si>
  <si>
    <t>311d</t>
  </si>
  <si>
    <t>Psychologues, psychanalystes, psychothérapeutes (non médecins)</t>
  </si>
  <si>
    <t>311e</t>
  </si>
  <si>
    <t>Vétérinaires</t>
  </si>
  <si>
    <t>312a</t>
  </si>
  <si>
    <t>Avocats</t>
  </si>
  <si>
    <t>331a</t>
  </si>
  <si>
    <t>Personnels de direction de la fonction publique (Etat, collectivités locales, hôpitaux)</t>
  </si>
  <si>
    <t>332a</t>
  </si>
  <si>
    <t>Ingénieurs de l'Etat (y.c. ingénieurs militaires) et assimilés</t>
  </si>
  <si>
    <t>332b</t>
  </si>
  <si>
    <t>Ingénieurs des collectivités locales et des hôpitaux</t>
  </si>
  <si>
    <t>333a</t>
  </si>
  <si>
    <t>Magistrats*</t>
  </si>
  <si>
    <t>333b</t>
  </si>
  <si>
    <t>Inspecteurs et autres personnels de catégorie A des Impôts, du Trésor et des Douanes</t>
  </si>
  <si>
    <t>333c</t>
  </si>
  <si>
    <t>Cadres de la Poste*</t>
  </si>
  <si>
    <t>333d</t>
  </si>
  <si>
    <t>Cadres administratifs de France Télécom (statut public)</t>
  </si>
  <si>
    <t>333e</t>
  </si>
  <si>
    <t>Autres personnels administratifs de catégorie A de l'Etat (hors Enseignement, Patrimoine, Impôts, Trésor, Douanes)</t>
  </si>
  <si>
    <t>333f</t>
  </si>
  <si>
    <t>Personnels administratifs de catégorie A des collectivités locales et hôpitaux publics (hors Enseignement, Patrimoine)</t>
  </si>
  <si>
    <t>334a</t>
  </si>
  <si>
    <t>Officiers des Armées et de la Gendarmerie (sauf officiers généraux)*</t>
  </si>
  <si>
    <t>335a</t>
  </si>
  <si>
    <t>Personnes exerçant un mandat politique ou syndical*</t>
  </si>
  <si>
    <t>341a</t>
  </si>
  <si>
    <t>Professeurs agrégés et certifiés de l'enseignement secondaire</t>
  </si>
  <si>
    <t>341b</t>
  </si>
  <si>
    <t>Chefs d'établissement de l'enseignement secondaire et inspecteurs</t>
  </si>
  <si>
    <t>342b</t>
  </si>
  <si>
    <t>Professeurs et maîtres de conférences</t>
  </si>
  <si>
    <t>342c</t>
  </si>
  <si>
    <t>Professeurs agrégés et certifiés en fonction dans l'enseignement supérieur</t>
  </si>
  <si>
    <t>342d</t>
  </si>
  <si>
    <t>Personnel enseignant temporaire de l'enseignement supérieur</t>
  </si>
  <si>
    <t>342f</t>
  </si>
  <si>
    <t>Directeurs et chargés de recherche de la recherche publique</t>
  </si>
  <si>
    <t>342g</t>
  </si>
  <si>
    <t>Ingénieurs d'étude et de recherche de la recherche publique</t>
  </si>
  <si>
    <t>342h</t>
  </si>
  <si>
    <t>Allocataires de la recherche publique</t>
  </si>
  <si>
    <t>343a</t>
  </si>
  <si>
    <t>Psychologues spécialistes de l'orientation scolaire et professionnelle</t>
  </si>
  <si>
    <t>344a</t>
  </si>
  <si>
    <t>Médecins hospitaliers sans activité libérale</t>
  </si>
  <si>
    <t>344b</t>
  </si>
  <si>
    <t>Médecins salariés non hospitaliers</t>
  </si>
  <si>
    <t>344c</t>
  </si>
  <si>
    <t>Internes en médecine, odontologie et pharmacie</t>
  </si>
  <si>
    <t>344d</t>
  </si>
  <si>
    <t>Pharmaciens salariés</t>
  </si>
  <si>
    <t>351a</t>
  </si>
  <si>
    <t>Bibliothécaires, archivistes, conservateurs et autres cadres du patrimoine</t>
  </si>
  <si>
    <t>352a</t>
  </si>
  <si>
    <t>Journalistes (y c. rédacteurs en chef)</t>
  </si>
  <si>
    <t>352b</t>
  </si>
  <si>
    <t>Auteurs littéraires, scénaristes, dialoguistes</t>
  </si>
  <si>
    <t>353a</t>
  </si>
  <si>
    <t>Directeurs de journaux, administrateurs de presse, directeurs d'éditions (littéraire, musicale, audiovisuelle et multimédia)</t>
  </si>
  <si>
    <t>353b</t>
  </si>
  <si>
    <t>Directeurs, responsables de programmation et de production de l'audiovisuel et des spectacles</t>
  </si>
  <si>
    <t>353c</t>
  </si>
  <si>
    <t>Cadres artistiques et technico-artistiques de la réalisation de l'audiovisuel et des spectacles</t>
  </si>
  <si>
    <t>354a</t>
  </si>
  <si>
    <t>Artistes plasticiens</t>
  </si>
  <si>
    <t>354b</t>
  </si>
  <si>
    <t>Artistes de la musique et du chant</t>
  </si>
  <si>
    <t>354c</t>
  </si>
  <si>
    <t>Artistes dramatiques</t>
  </si>
  <si>
    <t>354e</t>
  </si>
  <si>
    <t>Artistes de la danse</t>
  </si>
  <si>
    <t>354f</t>
  </si>
  <si>
    <t>Artistes du cirque et des spectacles divers</t>
  </si>
  <si>
    <t>354g</t>
  </si>
  <si>
    <t>Professeurs d'art (hors établissements scolaires)</t>
  </si>
  <si>
    <t>371a</t>
  </si>
  <si>
    <t>Cadres d'état-major administratifs, financiers, commerciaux des grandes entreprises</t>
  </si>
  <si>
    <t>372a</t>
  </si>
  <si>
    <t>Cadres chargés d'études économiques, financières, commerciales</t>
  </si>
  <si>
    <t>372b</t>
  </si>
  <si>
    <t>Cadres de l'organisation ou du contrôle des services administratifs et financiers</t>
  </si>
  <si>
    <t>372c</t>
  </si>
  <si>
    <t>Cadres spécialistes des ressources humaines et du recrutement</t>
  </si>
  <si>
    <t>372d</t>
  </si>
  <si>
    <t>Cadres spécialistes de la formation</t>
  </si>
  <si>
    <t>372e</t>
  </si>
  <si>
    <t>Juristes</t>
  </si>
  <si>
    <t>372f</t>
  </si>
  <si>
    <t>Cadres de la documentation, de l'archivage (hors fonction publique)</t>
  </si>
  <si>
    <t>373a</t>
  </si>
  <si>
    <t>Cadres des services financiers ou comptables des grandes entreprises</t>
  </si>
  <si>
    <t>373b</t>
  </si>
  <si>
    <t>Cadres des autres services administratifs des grandes entreprises</t>
  </si>
  <si>
    <t>373c</t>
  </si>
  <si>
    <t>Cadres des services financiers ou comptables des petites et moyennes entreprises</t>
  </si>
  <si>
    <t>373d</t>
  </si>
  <si>
    <t>Cadres des autres services administratifs des petites et moyennes entreprises</t>
  </si>
  <si>
    <t>374a</t>
  </si>
  <si>
    <t>Cadres de l'exploitation des magasins de vente du commerce de détail</t>
  </si>
  <si>
    <t>374b</t>
  </si>
  <si>
    <t>Chefs de produits, acheteurs du commerce et autres cadres de la mercatique</t>
  </si>
  <si>
    <t>374c</t>
  </si>
  <si>
    <t>Cadres commerciaux des grandes entreprises (hors commerce de détail)</t>
  </si>
  <si>
    <t>374d</t>
  </si>
  <si>
    <t>Cadres commerciaux des petites et moyennes entreprises (hors commerce de détail)</t>
  </si>
  <si>
    <t>375a</t>
  </si>
  <si>
    <t>Cadres de la publicité</t>
  </si>
  <si>
    <t>375b</t>
  </si>
  <si>
    <t>Cadres des relations publiques et de la communication</t>
  </si>
  <si>
    <t>376a</t>
  </si>
  <si>
    <t>Cadres des marchés financiers</t>
  </si>
  <si>
    <t>376b</t>
  </si>
  <si>
    <t>Cadres des opérations bancaires</t>
  </si>
  <si>
    <t>376c</t>
  </si>
  <si>
    <t>Cadres commerciaux de la banque</t>
  </si>
  <si>
    <t>376d</t>
  </si>
  <si>
    <t>Chefs d'établissements et responsables de l'exploitation bancaire</t>
  </si>
  <si>
    <t>376e</t>
  </si>
  <si>
    <t>Cadres des services techniques des assurances</t>
  </si>
  <si>
    <t>376f</t>
  </si>
  <si>
    <t>Cadres des services techniques des organismes de sécurité sociale et assimilés</t>
  </si>
  <si>
    <t>376g</t>
  </si>
  <si>
    <t>Cadres de l'immobilier</t>
  </si>
  <si>
    <t>377a</t>
  </si>
  <si>
    <t>Cadres de l'hôtellerie et de la restauration</t>
  </si>
  <si>
    <t>380a</t>
  </si>
  <si>
    <t>Directeurs techniques des grandes entreprises</t>
  </si>
  <si>
    <t>381b</t>
  </si>
  <si>
    <t>Ingénieurs et cadres d'étude et développement de l'agriculture, la pêche, les eaux et forêts</t>
  </si>
  <si>
    <t>381c</t>
  </si>
  <si>
    <t>Ingénieurs et cadres de production et d'exploitation de l'agriculture, la pêche, les eaux et forêts</t>
  </si>
  <si>
    <t>382a</t>
  </si>
  <si>
    <t>Ingénieurs et cadres d'étude du bâtiment et des travaux publics</t>
  </si>
  <si>
    <t>382b</t>
  </si>
  <si>
    <t>Architectes salariés</t>
  </si>
  <si>
    <t>382c</t>
  </si>
  <si>
    <t>Ingénieurs, cadres de chantier et conducteurs de travaux (cadres) du bâtiment et des travaux publics</t>
  </si>
  <si>
    <t>382d</t>
  </si>
  <si>
    <t>Ingénieurs et cadres technico-commerciaux en bâtiment, travaux publics</t>
  </si>
  <si>
    <t>383a</t>
  </si>
  <si>
    <t>Ingénieurs et cadres d'étude, recherche et développement en électricité, électronique</t>
  </si>
  <si>
    <t>383b</t>
  </si>
  <si>
    <t>Ingénieurs et cadres de fabrication en matériel électrique, électronique</t>
  </si>
  <si>
    <t>383c</t>
  </si>
  <si>
    <t>Ingénieurs et cadres technico-commerciaux en matériel électrique ou électronique professionnel</t>
  </si>
  <si>
    <t>384a</t>
  </si>
  <si>
    <t>Ingénieurs et cadres d'étude, recherche et développement en mécanique et travail des métaux</t>
  </si>
  <si>
    <t>384b</t>
  </si>
  <si>
    <t>Ingénieurs et cadres de fabrication en mécanique et travail des métaux</t>
  </si>
  <si>
    <t>384c</t>
  </si>
  <si>
    <t>Ingénieurs et cadres technico-commerciaux en matériel mécanique professionnel</t>
  </si>
  <si>
    <t>385a</t>
  </si>
  <si>
    <t>Ingénieurs et cadres d'étude, recherche et développement des industries de transformation (agroalimentaire, chimie, métallurgie, matériaux lourds)</t>
  </si>
  <si>
    <t>385b</t>
  </si>
  <si>
    <t>Ingénieurs et cadres de fabrication des industries de transformation (agroalimentaire, chimie, métallurgie, matériaux lourds)</t>
  </si>
  <si>
    <t>385c</t>
  </si>
  <si>
    <t>Ingénieurs et cadres technico-commerciaux des industries de transformations (biens intermédiaires)</t>
  </si>
  <si>
    <t>386b</t>
  </si>
  <si>
    <t>Ingénieurs et cadres d'étude, recherche et développement de la distribution d'énergie, eau</t>
  </si>
  <si>
    <t>386c</t>
  </si>
  <si>
    <t>Ingénieurs et cadres d'étude, recherche et développement des autres industries (imprimerie, matériaux souples, ameublement et bois)</t>
  </si>
  <si>
    <t>386d</t>
  </si>
  <si>
    <t>Ingénieurs et cadres de la production et de la distribution d'énergie, eau</t>
  </si>
  <si>
    <t>386e</t>
  </si>
  <si>
    <t>Ingénieurs et cadres de fabrication des autres industries (imprimerie, matériaux souples, ameublement et bois)</t>
  </si>
  <si>
    <t>387a</t>
  </si>
  <si>
    <t>Ingénieurs et cadres des achats et approvisionnements industriels</t>
  </si>
  <si>
    <t>387b</t>
  </si>
  <si>
    <t>Ingénieurs et cadres de la logistique, du planning et de l'ordonnancement</t>
  </si>
  <si>
    <t>387c</t>
  </si>
  <si>
    <t>Ingénieurs et cadres des méthodes de production</t>
  </si>
  <si>
    <t>387d</t>
  </si>
  <si>
    <t>Ingénieurs et cadres du contrôle-qualité</t>
  </si>
  <si>
    <t>387e</t>
  </si>
  <si>
    <t>Ingénieurs et cadres de la maintenance, de l'entretien et des travaux neufs</t>
  </si>
  <si>
    <t>387f</t>
  </si>
  <si>
    <t>Ingénieurs et cadres techniques de l'environnement</t>
  </si>
  <si>
    <t>388a</t>
  </si>
  <si>
    <t>Ingénieurs et cadres d'étude, recherche et développement en informatique</t>
  </si>
  <si>
    <t>388b</t>
  </si>
  <si>
    <t>Ingénieurs et cadres d'administration, maintenance, support et services aux utilisateurs en informatique</t>
  </si>
  <si>
    <t>388c</t>
  </si>
  <si>
    <t>Chefs de projets informatiques, responsables informatiques</t>
  </si>
  <si>
    <t>388d</t>
  </si>
  <si>
    <t>Ingénieurs et cadres technico-commerciaux en informatique et télécommunications</t>
  </si>
  <si>
    <t>388e</t>
  </si>
  <si>
    <t>Ingénieurs et cadres spécialistes des télécommunications</t>
  </si>
  <si>
    <t>389a</t>
  </si>
  <si>
    <t>Ingénieurs et cadres techniques de l'exploitation des transports</t>
  </si>
  <si>
    <t>389b</t>
  </si>
  <si>
    <t>Officiers et cadres navigants techniques et commerciaux de l'aviation civile</t>
  </si>
  <si>
    <t>389c</t>
  </si>
  <si>
    <t>Officiers et cadres navigants techniques de la marine marchande</t>
  </si>
  <si>
    <t>421a</t>
  </si>
  <si>
    <t>Instituteurs</t>
  </si>
  <si>
    <t>421b</t>
  </si>
  <si>
    <t>Professeurs des écoles</t>
  </si>
  <si>
    <t>422a</t>
  </si>
  <si>
    <t>Professeurs d'enseignement général des collèges</t>
  </si>
  <si>
    <t>422b</t>
  </si>
  <si>
    <t>Professeurs de lycée professionnel</t>
  </si>
  <si>
    <t>422c</t>
  </si>
  <si>
    <t>Maîtres auxiliaires et professeurs contractuels de l'enseignement secondaire</t>
  </si>
  <si>
    <t>422d</t>
  </si>
  <si>
    <t>Conseillers principaux d'éducation</t>
  </si>
  <si>
    <t>422e</t>
  </si>
  <si>
    <t>Surveillants et aides-éducateurs des établissements d'enseignement</t>
  </si>
  <si>
    <t>423a</t>
  </si>
  <si>
    <t>Moniteurs d'école de conduite</t>
  </si>
  <si>
    <t>423b</t>
  </si>
  <si>
    <t>Formateurs et animateurs de formation continue</t>
  </si>
  <si>
    <t>424a</t>
  </si>
  <si>
    <t>Moniteurs et éducateurs sportifs, sportifs professionnels</t>
  </si>
  <si>
    <t>425a</t>
  </si>
  <si>
    <t>Sous-bibliothécaires, cadres intermédiaires du patrimoine</t>
  </si>
  <si>
    <t>431a</t>
  </si>
  <si>
    <t>Cadres infirmiers et assimilés</t>
  </si>
  <si>
    <t>431b</t>
  </si>
  <si>
    <t>Infirmiers psychiatriques</t>
  </si>
  <si>
    <t>431c</t>
  </si>
  <si>
    <t>Puéricultrices</t>
  </si>
  <si>
    <t>431d</t>
  </si>
  <si>
    <t>Infirmiers spécialisés (autres qu'infirmiers psychiatriques et puéricultrices)</t>
  </si>
  <si>
    <t>431e</t>
  </si>
  <si>
    <t>Sages-femmes salariées</t>
  </si>
  <si>
    <t>431f</t>
  </si>
  <si>
    <t>Infirmiers en soins généraux, salariés</t>
  </si>
  <si>
    <t>432b</t>
  </si>
  <si>
    <t>Masseurs-kinésithérapeutes rééducateurs, salariés</t>
  </si>
  <si>
    <t>432d</t>
  </si>
  <si>
    <t>Autres spécialistes de la rééducation, salariés</t>
  </si>
  <si>
    <t>433a</t>
  </si>
  <si>
    <t>Techniciens médicaux</t>
  </si>
  <si>
    <t>433b</t>
  </si>
  <si>
    <t>Opticiens lunetiers et audioprothésistes salariés</t>
  </si>
  <si>
    <t>433c</t>
  </si>
  <si>
    <t>Autres spécialistes de l'appareillage médical salariés</t>
  </si>
  <si>
    <t>433d</t>
  </si>
  <si>
    <t>Préparateurs en pharmacie</t>
  </si>
  <si>
    <t>434a</t>
  </si>
  <si>
    <t>Cadres de l'intervention socio-éducative</t>
  </si>
  <si>
    <t>434b</t>
  </si>
  <si>
    <t>Assistants de service social</t>
  </si>
  <si>
    <t>434c</t>
  </si>
  <si>
    <t>Conseillers en économie sociale familiale</t>
  </si>
  <si>
    <t>434d</t>
  </si>
  <si>
    <t>Educateurs spécialisés</t>
  </si>
  <si>
    <t>434e</t>
  </si>
  <si>
    <t>Moniteurs éducateurs</t>
  </si>
  <si>
    <t>434f</t>
  </si>
  <si>
    <t>Educateurs techniques spécialisés, moniteurs d'atelier</t>
  </si>
  <si>
    <t>434g</t>
  </si>
  <si>
    <t>Educateurs de jeunes enfants</t>
  </si>
  <si>
    <t>435a</t>
  </si>
  <si>
    <t>Directeurs de centres socioculturels et de loisirs</t>
  </si>
  <si>
    <t>435b</t>
  </si>
  <si>
    <t>Animateurs socioculturels et de loisirs</t>
  </si>
  <si>
    <t>441a</t>
  </si>
  <si>
    <t>Clergé séculier</t>
  </si>
  <si>
    <t>441b</t>
  </si>
  <si>
    <t>Clergé régulier</t>
  </si>
  <si>
    <t>451a</t>
  </si>
  <si>
    <t>Professions intermédiaires de la Poste</t>
  </si>
  <si>
    <t>451b</t>
  </si>
  <si>
    <t>Professions intermédiaires administratives de France Télécom (statut public)</t>
  </si>
  <si>
    <t>451c</t>
  </si>
  <si>
    <t>Contrôleurs des Impôts, du Trésor, des Douanes et assimilés*</t>
  </si>
  <si>
    <t>451d</t>
  </si>
  <si>
    <t>Ingénieurs du contrôle de la navigation aérienne*</t>
  </si>
  <si>
    <t>451e</t>
  </si>
  <si>
    <t>Autres personnels administratifs de catégorie B de l'Etat (hors Enseignement, Patrimoine, Impôts, Trésor, Douanes)</t>
  </si>
  <si>
    <t>451g</t>
  </si>
  <si>
    <t>Professions intermédiaires administratives des collectivités locales</t>
  </si>
  <si>
    <t>451h</t>
  </si>
  <si>
    <t>Professions intermédiaires administratives des hôpitaux</t>
  </si>
  <si>
    <t>452a</t>
  </si>
  <si>
    <t>Inspecteurs et officiers de police*</t>
  </si>
  <si>
    <t>452b</t>
  </si>
  <si>
    <t>Adjudants-chefs, adjudants et sous-officiers de rang supérieur de l'Armée et de la Gendarmerie*</t>
  </si>
  <si>
    <t>461b</t>
  </si>
  <si>
    <t>Secrétaires de direction, assistants de direction (non cadres)</t>
  </si>
  <si>
    <t>461c</t>
  </si>
  <si>
    <t>Secrétaires de niveau supérieur (non cadres, hors secrétaires de direction)</t>
  </si>
  <si>
    <t>461d</t>
  </si>
  <si>
    <t>Maîtrise et techniciens des services financiers ou comptables</t>
  </si>
  <si>
    <t>461e</t>
  </si>
  <si>
    <t>Maîtrise et techniciens administratifs des services juridiques ou du personnel</t>
  </si>
  <si>
    <t>461f</t>
  </si>
  <si>
    <t>Maîtrise et techniciens administratifs des autres services administratifs</t>
  </si>
  <si>
    <t>462a</t>
  </si>
  <si>
    <t>Chefs de petites surfaces de vente</t>
  </si>
  <si>
    <t>462b</t>
  </si>
  <si>
    <t>Maîtrise de l'exploitation des magasins de vente</t>
  </si>
  <si>
    <t>462c</t>
  </si>
  <si>
    <t>Acheteurs non classés cadres, aides-acheteurs</t>
  </si>
  <si>
    <t>462d</t>
  </si>
  <si>
    <t>Animateurs commerciaux des magasins de vente, marchandiseurs (non cadres)</t>
  </si>
  <si>
    <t>462e</t>
  </si>
  <si>
    <t>Autres professions intermédiaires commerciales (sauf techniciens des forces de vente)</t>
  </si>
  <si>
    <t>463a</t>
  </si>
  <si>
    <t>Techniciens commerciaux et technico-commerciaux, représentants en informatique</t>
  </si>
  <si>
    <t>463b</t>
  </si>
  <si>
    <t>Techniciens commerciaux et technico-commerciaux, représentants en biens d'équipement, en biens intermédiaires, commerce interindustriel (hors informatique)</t>
  </si>
  <si>
    <t>463c</t>
  </si>
  <si>
    <t>Techniciens commerciaux et technico-commerciaux, représentants en biens de consommation auprès d'entreprises</t>
  </si>
  <si>
    <t>463d</t>
  </si>
  <si>
    <t>Techniciens commerciaux et technico-commerciaux, représentants en services auprès d'entreprises ou de professionnels (hors banque, assurance, informatique)</t>
  </si>
  <si>
    <t>463e</t>
  </si>
  <si>
    <t>Techniciens commerciaux et technico-commerciaux, représentants auprès de particuliers (hors banque, assurance, informatique)</t>
  </si>
  <si>
    <t>464a</t>
  </si>
  <si>
    <t>Assistants de la publicité, des relations publiques</t>
  </si>
  <si>
    <t>464b</t>
  </si>
  <si>
    <t>Interprètes, traducteurs</t>
  </si>
  <si>
    <t>465a</t>
  </si>
  <si>
    <t>Concepteurs et assistants techniques des arts graphiques, de la mode et de la décoration salariés</t>
  </si>
  <si>
    <t>465b</t>
  </si>
  <si>
    <t>Assistants techniques de la réalisation des spectacles vivants et audiovisuels salariés</t>
  </si>
  <si>
    <t>465c</t>
  </si>
  <si>
    <t>Photographes</t>
  </si>
  <si>
    <t>466a</t>
  </si>
  <si>
    <t>Responsables commerciaux et administratifs des transports de voyageurs et du tourisme (non cadres)</t>
  </si>
  <si>
    <t>466b</t>
  </si>
  <si>
    <t>Responsables commerciaux et administratifs des transports de marchandises (non cadres)</t>
  </si>
  <si>
    <t>466c</t>
  </si>
  <si>
    <t>Responsables d'exploitation des transports de voyageurs et de marchandises (non cadres)</t>
  </si>
  <si>
    <t>467a</t>
  </si>
  <si>
    <t>Chargés de clientèle bancaire</t>
  </si>
  <si>
    <t>467b</t>
  </si>
  <si>
    <t>Techniciens des opérations bancaires</t>
  </si>
  <si>
    <t>467c</t>
  </si>
  <si>
    <t>Professions intermédiaires techniques et commerciales des assurances</t>
  </si>
  <si>
    <t>467d</t>
  </si>
  <si>
    <t>Professions intermédiaires techniques des organismes de sécurité sociale</t>
  </si>
  <si>
    <t>468a</t>
  </si>
  <si>
    <t>Maîtrise de restauration : salle et service</t>
  </si>
  <si>
    <t>468b</t>
  </si>
  <si>
    <t>Maîtrise de l'hébergement : hall et étages</t>
  </si>
  <si>
    <t>471a</t>
  </si>
  <si>
    <t>Techniciens d'étude et de conseil en agriculture, eaux et forêt</t>
  </si>
  <si>
    <t>471b</t>
  </si>
  <si>
    <t>Techniciens d'exploitation et de contrôle de la production en agriculture, eaux et forêt</t>
  </si>
  <si>
    <t>472a</t>
  </si>
  <si>
    <t>Dessinateurs en bâtiment, travaux publics</t>
  </si>
  <si>
    <t>472b</t>
  </si>
  <si>
    <t>Géomètres, topographes</t>
  </si>
  <si>
    <t>472c</t>
  </si>
  <si>
    <t>Métreurs et techniciens divers du bâtiment et des travaux publics</t>
  </si>
  <si>
    <t>472d</t>
  </si>
  <si>
    <t>Techniciens des travaux publics de l'Etat et des collectivités locales</t>
  </si>
  <si>
    <t>473a</t>
  </si>
  <si>
    <t>Dessinateurs en électricité, électromécanique et électronique</t>
  </si>
  <si>
    <t>473b</t>
  </si>
  <si>
    <t>Techniciens de recherche-développement et des méthodes de fabrication en électricité, électromécanique et électronique</t>
  </si>
  <si>
    <t>473c</t>
  </si>
  <si>
    <t>Techniciens de fabrication et de contrôle-qualité en électricité, électromécanique et électronique</t>
  </si>
  <si>
    <t>474a</t>
  </si>
  <si>
    <t>Dessinateurs en construction mécanique et travail des métaux</t>
  </si>
  <si>
    <t>474b</t>
  </si>
  <si>
    <t>Techniciens de recherche-développement et des méthodes de fabrication en construction mécanique et travail des métaux</t>
  </si>
  <si>
    <t>474c</t>
  </si>
  <si>
    <t>Techniciens de fabrication et de contrôle-qualité en construction mécanique et travail des métaux</t>
  </si>
  <si>
    <t>475a</t>
  </si>
  <si>
    <t>Techniciens de recherche-développement et des méthodes de production des industries de transformation</t>
  </si>
  <si>
    <t>475b</t>
  </si>
  <si>
    <t>Techniciens de production et de contrôle-qualité des industries de transformation</t>
  </si>
  <si>
    <t>476a</t>
  </si>
  <si>
    <t>Assistants techniques, techniciens de l'imprimerie et de l'édition</t>
  </si>
  <si>
    <t>476b</t>
  </si>
  <si>
    <t>Techniciens de l'industrie des matériaux souples, de l'ameublement et du bois</t>
  </si>
  <si>
    <t>477a</t>
  </si>
  <si>
    <t>Techniciens de la logistique, du planning et de l'ordonnancement</t>
  </si>
  <si>
    <t>477b</t>
  </si>
  <si>
    <t>Techniciens d'installation et de maintenance des équipements industriels (électriques, électromécaniques, mécaniques, hors informatique)</t>
  </si>
  <si>
    <t>477c</t>
  </si>
  <si>
    <t>Techniciens d'installation et de maintenance des équipements non industriels (hors informatique et télécommunications)</t>
  </si>
  <si>
    <t>477d</t>
  </si>
  <si>
    <t>Techniciens de l'environnement et du traitement des pollutions</t>
  </si>
  <si>
    <t>478a</t>
  </si>
  <si>
    <t>Techniciens d'étude et de développement en informatique</t>
  </si>
  <si>
    <t>478b</t>
  </si>
  <si>
    <t>Techniciens de production, d'exploitation en informatique</t>
  </si>
  <si>
    <t>478c</t>
  </si>
  <si>
    <t>Techniciens d'installation, de maintenance, support et services aux utilisateurs en informatique</t>
  </si>
  <si>
    <t>478d</t>
  </si>
  <si>
    <t>Techniciens des télécommunications et de l'informatique des réseaux</t>
  </si>
  <si>
    <t>479a</t>
  </si>
  <si>
    <t>Techniciens des laboratoires de recherche publique ou de l'enseignement</t>
  </si>
  <si>
    <t>479b</t>
  </si>
  <si>
    <t>Experts salariés de niveau technicien, techniciens divers</t>
  </si>
  <si>
    <t>480a</t>
  </si>
  <si>
    <t>Contremaîtres et agents d'encadrement (non cadres) en agriculture, sylviculture</t>
  </si>
  <si>
    <t>480b</t>
  </si>
  <si>
    <t>Maîtres d'équipage de la marine marchande et de la pêche</t>
  </si>
  <si>
    <t>481a</t>
  </si>
  <si>
    <t>Conducteurs de travaux (non cadres)</t>
  </si>
  <si>
    <t>481b</t>
  </si>
  <si>
    <t>Chefs de chantier (non cadres)</t>
  </si>
  <si>
    <t>482a</t>
  </si>
  <si>
    <t>Agents de maîtrise en fabrication de matériel électrique, électronique</t>
  </si>
  <si>
    <t>483a</t>
  </si>
  <si>
    <t>Agents de maîtrise en construction mécanique, travail des métaux</t>
  </si>
  <si>
    <t>484a</t>
  </si>
  <si>
    <t>Agents de maîtrise en fabrication : agroalimentaire, chimie, plasturgie, pharmacie.</t>
  </si>
  <si>
    <t>484b</t>
  </si>
  <si>
    <t>Agents de maîtrise en fabrication : métallurgie, matériaux lourds et autres industries de transformation</t>
  </si>
  <si>
    <t>485a</t>
  </si>
  <si>
    <t>Agents de maîtrise et techniciens en production et distribution d'énergie, eau, chauffage</t>
  </si>
  <si>
    <t>485b</t>
  </si>
  <si>
    <t>Agents de maîtrise en fabrication des autres industries (imprimerie, matériaux souples, ameublement et bois)</t>
  </si>
  <si>
    <t>486b</t>
  </si>
  <si>
    <t>Agents de maîtrise en maintenance, installation en électricité et électronique</t>
  </si>
  <si>
    <t>486c</t>
  </si>
  <si>
    <t>Agents de maîtrise en maintenance, installation en électromécanique</t>
  </si>
  <si>
    <t>486d</t>
  </si>
  <si>
    <t>Agents de maîtrise en maintenance, installation en mécanique</t>
  </si>
  <si>
    <t>486e</t>
  </si>
  <si>
    <t>Agents de maîtrise en entretien général, installation, travaux neufs (hors mécanique, électromécanique, électronique)</t>
  </si>
  <si>
    <t>487a</t>
  </si>
  <si>
    <t>Responsables d'entrepôt, de magasinage</t>
  </si>
  <si>
    <t>487b</t>
  </si>
  <si>
    <t>Responsables du tri, de l'emballage, de l'expédition et autres responsables de la manutention</t>
  </si>
  <si>
    <t>488a</t>
  </si>
  <si>
    <t>Maîtrise de restauration  : cuisine/production</t>
  </si>
  <si>
    <t>488b</t>
  </si>
  <si>
    <t>Maîtrise de restauration  : gestion d'établissement</t>
  </si>
  <si>
    <t>521a</t>
  </si>
  <si>
    <t>Employés de la Poste</t>
  </si>
  <si>
    <t>521b</t>
  </si>
  <si>
    <t>Employés de France Télécom (statut public)</t>
  </si>
  <si>
    <t>522a</t>
  </si>
  <si>
    <t>Agents de constatation ou de recouvrement des Impôts, du Trésor, des Douanes*</t>
  </si>
  <si>
    <t>523b</t>
  </si>
  <si>
    <t>Adjoints administratifs de l'Etat et assimilés (sauf Poste, France Télécom)</t>
  </si>
  <si>
    <t>523a</t>
  </si>
  <si>
    <t>Adjoints administratifs de la fonction publique (y c. enseignement)*</t>
  </si>
  <si>
    <t>523c</t>
  </si>
  <si>
    <t>Adjoints administratifs des collectivités locales</t>
  </si>
  <si>
    <t>523d</t>
  </si>
  <si>
    <t>Adjoints administratifs des hôpitaux publics</t>
  </si>
  <si>
    <t>524a</t>
  </si>
  <si>
    <t>Agents administratifs de la fonction publique (y c. enseignement)*</t>
  </si>
  <si>
    <t>524b</t>
  </si>
  <si>
    <t>Agents administratifs de l'Etat et assimilés (sauf Poste, France Télécom)</t>
  </si>
  <si>
    <t>524c</t>
  </si>
  <si>
    <t>Agents administratifs des collectivités locales</t>
  </si>
  <si>
    <t>524d</t>
  </si>
  <si>
    <t>Agents administratifs des hôpitaux publics</t>
  </si>
  <si>
    <t>525a</t>
  </si>
  <si>
    <t>Agents de service des établissements primaires</t>
  </si>
  <si>
    <t>525b</t>
  </si>
  <si>
    <t>Agents de service des autres établissements d'enseignement</t>
  </si>
  <si>
    <t>525c</t>
  </si>
  <si>
    <t>Agents de service de la fonction publique (sauf écoles, hôpitaux)</t>
  </si>
  <si>
    <t>525d</t>
  </si>
  <si>
    <t>Agents de service hospitaliers</t>
  </si>
  <si>
    <t>526a</t>
  </si>
  <si>
    <t>Aides-soignants</t>
  </si>
  <si>
    <t>526b</t>
  </si>
  <si>
    <t>Assistants dentaires, médicaux et vétérinaires, aides de techniciens médicaux</t>
  </si>
  <si>
    <t>526c</t>
  </si>
  <si>
    <t>Auxiliaires de puériculture</t>
  </si>
  <si>
    <t>526d</t>
  </si>
  <si>
    <t>Aides médico-psychologiques</t>
  </si>
  <si>
    <t>526e</t>
  </si>
  <si>
    <t>Ambulanciers salariés</t>
  </si>
  <si>
    <t>531a</t>
  </si>
  <si>
    <t>Agents de police de l'Etat*</t>
  </si>
  <si>
    <t>531b</t>
  </si>
  <si>
    <t>Agents des polices municipales*</t>
  </si>
  <si>
    <t>531c</t>
  </si>
  <si>
    <t>Surveillants de l'administration pénitentiaire*</t>
  </si>
  <si>
    <t>532a</t>
  </si>
  <si>
    <t>Gendarmes (de grade inférieur à adjudant)*</t>
  </si>
  <si>
    <t>532b</t>
  </si>
  <si>
    <t>Sergents et sous-officiers de grade équivalent des Armées (sauf pompiers militaires)*</t>
  </si>
  <si>
    <t>532c</t>
  </si>
  <si>
    <t>Hommes du rang (sauf pompiers militaires)*</t>
  </si>
  <si>
    <t>533a</t>
  </si>
  <si>
    <r>
      <rPr>
        <sz val="12"/>
        <rFont val="Calibri"/>
        <family val="2"/>
        <charset val="1"/>
      </rPr>
      <t xml:space="preserve">Pompiers </t>
    </r>
    <r>
      <rPr>
        <b/>
        <sz val="12"/>
        <rFont val="Calibri"/>
        <family val="2"/>
        <charset val="1"/>
      </rPr>
      <t>(y.c. pompiers militaires)</t>
    </r>
  </si>
  <si>
    <t>533b</t>
  </si>
  <si>
    <t>Agents techniques forestiers, gardes des espaces naturels</t>
  </si>
  <si>
    <t>533c</t>
  </si>
  <si>
    <t>Agents de surveillance du patrimoine et des administrations</t>
  </si>
  <si>
    <t>534a</t>
  </si>
  <si>
    <t>Agents civils de sécurité et de surveillance</t>
  </si>
  <si>
    <t>534b</t>
  </si>
  <si>
    <t>Convoyeurs de fonds, gardes du corps, enquêteurs privés et métiers assimilés (salariés)</t>
  </si>
  <si>
    <t>541b</t>
  </si>
  <si>
    <t>Agents d'accueil qualifiés, hôtesses d'accueil et d'information</t>
  </si>
  <si>
    <t>541c</t>
  </si>
  <si>
    <t>Agents d'accueil non qualifiés</t>
  </si>
  <si>
    <t>541d</t>
  </si>
  <si>
    <t>Standardistes, téléphonistes</t>
  </si>
  <si>
    <t>542a</t>
  </si>
  <si>
    <t>Secrétaires</t>
  </si>
  <si>
    <t>542b</t>
  </si>
  <si>
    <t>Dactylos, sténodactylos (sans secrétariat), opérateurs de traitement de texte</t>
  </si>
  <si>
    <t>543b</t>
  </si>
  <si>
    <t>Employés qualifiés des services comptables ou financiers</t>
  </si>
  <si>
    <t>543c</t>
  </si>
  <si>
    <t>Employés non qualifiés des services comptables ou financiers</t>
  </si>
  <si>
    <t>543e</t>
  </si>
  <si>
    <t>Employés qualifiés des services du personnel et des services juridiques</t>
  </si>
  <si>
    <t>543f</t>
  </si>
  <si>
    <t>Employés qualifiés des services commerciaux des entreprises (hors vente)</t>
  </si>
  <si>
    <t>543g</t>
  </si>
  <si>
    <t>Employés administratifs qualifiés des autres services des entreprises</t>
  </si>
  <si>
    <t>543h</t>
  </si>
  <si>
    <t>Employés administratifs non qualifiés</t>
  </si>
  <si>
    <t>544a</t>
  </si>
  <si>
    <t>Employés et opérateurs d'exploitation en informatique</t>
  </si>
  <si>
    <t>545a</t>
  </si>
  <si>
    <t>Employés administratifs des services techniques de la banque</t>
  </si>
  <si>
    <t>545b</t>
  </si>
  <si>
    <t>Employés des services commerciaux de la banque</t>
  </si>
  <si>
    <t>545c</t>
  </si>
  <si>
    <t>Employés des services techniques des assurances</t>
  </si>
  <si>
    <t>545d</t>
  </si>
  <si>
    <t>Employés des services techniques des organismes de sécurité sociale et assimilés</t>
  </si>
  <si>
    <t>546a</t>
  </si>
  <si>
    <t>Contrôleurs des transports (personnels roulants)</t>
  </si>
  <si>
    <t>546b</t>
  </si>
  <si>
    <t>Agents des services commerciaux des transports de voyageurs et du tourisme</t>
  </si>
  <si>
    <t>546c</t>
  </si>
  <si>
    <t>Employés administratifs d'exploitation des transports de marchandises</t>
  </si>
  <si>
    <t>546d</t>
  </si>
  <si>
    <t>Hôtesses de l'air et stewards</t>
  </si>
  <si>
    <t>546e</t>
  </si>
  <si>
    <t>Autres agents et hôtesses d'accompagnement (transports, tourisme)</t>
  </si>
  <si>
    <t>551a</t>
  </si>
  <si>
    <t>Employés de libre service du commerce et magasiniers</t>
  </si>
  <si>
    <t>552a</t>
  </si>
  <si>
    <t>Caissiers de magasin</t>
  </si>
  <si>
    <t>553b</t>
  </si>
  <si>
    <t>Vendeurs polyvalents des grands magasins</t>
  </si>
  <si>
    <t>553c</t>
  </si>
  <si>
    <t xml:space="preserve"> Autres vendeurs non spécialisés</t>
  </si>
  <si>
    <t>554a</t>
  </si>
  <si>
    <t>Vendeurs en alimentation</t>
  </si>
  <si>
    <t>554b</t>
  </si>
  <si>
    <t>Vendeurs en ameublement, décor, équipement du foyer</t>
  </si>
  <si>
    <t>554c</t>
  </si>
  <si>
    <t>Vendeurs en droguerie, bazar, quincaillerie, bricolage</t>
  </si>
  <si>
    <t>554d</t>
  </si>
  <si>
    <t>Vendeurs du commerce de fleurs</t>
  </si>
  <si>
    <t>554e</t>
  </si>
  <si>
    <t>Vendeurs en habillement et articles de sport</t>
  </si>
  <si>
    <t>554f</t>
  </si>
  <si>
    <t>Vendeurs en produits de beauté, de luxe (hors biens culturels) et optique</t>
  </si>
  <si>
    <t>554g</t>
  </si>
  <si>
    <t>Vendeurs de biens culturels (livres, disques, multimédia, objets d'art)</t>
  </si>
  <si>
    <t>554h</t>
  </si>
  <si>
    <t>Vendeurs de tabac, presse et articles divers</t>
  </si>
  <si>
    <t>554j</t>
  </si>
  <si>
    <t>Pompistes et gérants de station-service (salariés ou mandataires)</t>
  </si>
  <si>
    <t>555a</t>
  </si>
  <si>
    <t>Vendeurs par correspondance, télévendeurs</t>
  </si>
  <si>
    <t>556a</t>
  </si>
  <si>
    <t>Vendeurs en gros de biens d'équipement, biens intermédiaires</t>
  </si>
  <si>
    <t>561b</t>
  </si>
  <si>
    <t>Serveurs, commis de restaurant, garçons qualifiés</t>
  </si>
  <si>
    <t>561c</t>
  </si>
  <si>
    <t>Serveurs, commis de restaurant, garçons non qualifiés</t>
  </si>
  <si>
    <t>561d</t>
  </si>
  <si>
    <t>Aides de cuisine, apprentis de cuisine et employés polyvalents de la restauration</t>
  </si>
  <si>
    <t>561e</t>
  </si>
  <si>
    <t>Employés de l'hôtellerie : réception et hall</t>
  </si>
  <si>
    <t>561f</t>
  </si>
  <si>
    <t>Employés d'étage et employés polyvalents de l'hôtellerie</t>
  </si>
  <si>
    <t>562a</t>
  </si>
  <si>
    <t xml:space="preserve">Manucures, esthéticiens </t>
  </si>
  <si>
    <t>562b</t>
  </si>
  <si>
    <t>Coiffeurs salariés</t>
  </si>
  <si>
    <t>563a</t>
  </si>
  <si>
    <t>Assistantes maternelles, gardiennes d'enfants, familles d'accueil</t>
  </si>
  <si>
    <t>563b</t>
  </si>
  <si>
    <t>Aides à domicile, aides ménagères, travailleuses familiales</t>
  </si>
  <si>
    <t>563c</t>
  </si>
  <si>
    <t>Employés de maison et personnels de ménage chez des particuliers</t>
  </si>
  <si>
    <t>564a</t>
  </si>
  <si>
    <t>Concierges, gardiens d'immeubles</t>
  </si>
  <si>
    <t>564b</t>
  </si>
  <si>
    <t>Employés des services divers</t>
  </si>
  <si>
    <t>621a</t>
  </si>
  <si>
    <t>Chefs d'équipe du gros oeuvre et des travaux publics</t>
  </si>
  <si>
    <t>621b</t>
  </si>
  <si>
    <t>Ouvriers qualifiés du travail du béton</t>
  </si>
  <si>
    <t>621c</t>
  </si>
  <si>
    <t>Conducteurs qualifiés d'engins de chantiers du bâtiment et des travaux publics</t>
  </si>
  <si>
    <t>621d</t>
  </si>
  <si>
    <t>Ouvriers des travaux publics en installations électriques et de télécommunications</t>
  </si>
  <si>
    <t>621e</t>
  </si>
  <si>
    <t>Autres ouvriers qualifiés des travaux publics</t>
  </si>
  <si>
    <t>621f</t>
  </si>
  <si>
    <t>Ouvriers qualifiés des travaux publics (salariés de l'Etat et des collectivités locales)</t>
  </si>
  <si>
    <t>621g</t>
  </si>
  <si>
    <t>Mineurs de fond qualifiés et autres ouvriers qualifiés des industries d'extraction (carrières, pétrole, gaz...)</t>
  </si>
  <si>
    <t>622a</t>
  </si>
  <si>
    <t>Opérateurs qualifiés sur machines automatiques en production électrique ou électronique</t>
  </si>
  <si>
    <t>622c</t>
  </si>
  <si>
    <t>Monteurs câbleurs qualifiés en électricité</t>
  </si>
  <si>
    <t>622d</t>
  </si>
  <si>
    <t>Câbleurs qualifiés en électronique (prototype, unité, petite série)</t>
  </si>
  <si>
    <t>622e</t>
  </si>
  <si>
    <t>Autres monteurs câbleurs en électronique</t>
  </si>
  <si>
    <t>622f</t>
  </si>
  <si>
    <t>Bobiniers qualifiés</t>
  </si>
  <si>
    <t>622g</t>
  </si>
  <si>
    <t>Plateformistes, contrôleurs qualifiés de matériel électrique ou électronique</t>
  </si>
  <si>
    <t>623a</t>
  </si>
  <si>
    <t>Chaudronniers-tôliers industriels, opérateurs qualifiés du travail en forge, conducteurs qualifiés d'équipement de formage, traceurs qualifiés</t>
  </si>
  <si>
    <t>623b</t>
  </si>
  <si>
    <t>Tuyauteurs industriels qualifiés</t>
  </si>
  <si>
    <t>623d</t>
  </si>
  <si>
    <t>Opérateurs qualifiés sur machine de soudage</t>
  </si>
  <si>
    <t>623e</t>
  </si>
  <si>
    <t>Soudeurs manuels</t>
  </si>
  <si>
    <t>623f</t>
  </si>
  <si>
    <t>Opérateurs qualifiés d'usinage des métaux travaillant à l'unité ou en petite série, moulistes qualifiés</t>
  </si>
  <si>
    <t>623g</t>
  </si>
  <si>
    <t>Opérateurs qualifiés d'usinage des métaux sur autres machines (sauf moulistes)</t>
  </si>
  <si>
    <t>624b</t>
  </si>
  <si>
    <t>Monteurs, metteurs au point très qualifiés d'ensembles mécaniques travaillant à l'unité ou en petite série</t>
  </si>
  <si>
    <t>624c</t>
  </si>
  <si>
    <t>Monteurs qualifiés d'ensembles mécaniques travaillant en moyenne ou en grande série</t>
  </si>
  <si>
    <t>624d</t>
  </si>
  <si>
    <t>Monteurs qualifiés en structures métalliques</t>
  </si>
  <si>
    <t>624e</t>
  </si>
  <si>
    <t>Ouvriers qualifiés de contrôle et d'essais en mécanique</t>
  </si>
  <si>
    <t>624f</t>
  </si>
  <si>
    <t>Ouvriers qualifiés des traitements thermiques et de surface sur métaux</t>
  </si>
  <si>
    <t>624g</t>
  </si>
  <si>
    <t>Autres mécaniciens ou ajusteurs qualifiés (ou spécialité non reconnue)</t>
  </si>
  <si>
    <t>625a</t>
  </si>
  <si>
    <t>Pilotes d'installation lourde des industries de transformation : agroalimentaire, chimie, plasturgie, énergie</t>
  </si>
  <si>
    <t>625b</t>
  </si>
  <si>
    <t>Ouvriers qualifiés et agents qualifiés de laboratoire : agroalimentaire, chimie, biologie, pharmacie</t>
  </si>
  <si>
    <t>625c</t>
  </si>
  <si>
    <t>Autres opérateurs et ouvriers qualifiés de la chimie (y.c. pharmacie) et de la plasturgie</t>
  </si>
  <si>
    <t>625d</t>
  </si>
  <si>
    <t>Opérateurs de la transformation des viandes</t>
  </si>
  <si>
    <t>625f</t>
  </si>
  <si>
    <t>Autres opérateurs travaillant sur installations ou machines : industrie agroalimentaire (hors transformation des viandes)</t>
  </si>
  <si>
    <t>625g</t>
  </si>
  <si>
    <t>Autres ouvriers de production qualifiés ne travaillant pas sur machine : industrie agroalimentaire (hors transformation des viandes)</t>
  </si>
  <si>
    <t>625h</t>
  </si>
  <si>
    <t>Ouvriers qualifiés des autres industries (eau, gaz, énergie, chauffage)</t>
  </si>
  <si>
    <t>626a</t>
  </si>
  <si>
    <t>Pilotes d'installation lourde des industries de transformation : métallurgie, production verrière, matériaux de construction</t>
  </si>
  <si>
    <t>626b</t>
  </si>
  <si>
    <t>Autres opérateurs et ouvriers qualifiés : métallurgie, production verrière, matériaux de construction</t>
  </si>
  <si>
    <t>626c</t>
  </si>
  <si>
    <t>Opérateurs et ouvriers qualifiés des industries lourdes du bois et de la fabrication du papier-carton</t>
  </si>
  <si>
    <t>627a</t>
  </si>
  <si>
    <t>Opérateurs qualifiés du textile et de la mégisserie</t>
  </si>
  <si>
    <t>627b</t>
  </si>
  <si>
    <t>Ouvriers qualifiés de la coupe des vêtements et de l'habillement, autres opérateurs de confection qualifiés</t>
  </si>
  <si>
    <t>627c</t>
  </si>
  <si>
    <t>Ouvriers qualifiés du travail industriel du cuir</t>
  </si>
  <si>
    <t>627d</t>
  </si>
  <si>
    <t>Ouvriers qualifiés de scierie, de la menuiserie industrielle et de l'ameublement</t>
  </si>
  <si>
    <t>627e</t>
  </si>
  <si>
    <t>Ouvriers de la photogravure et des laboratoires photographiques et cinématographiques</t>
  </si>
  <si>
    <t>627f</t>
  </si>
  <si>
    <t>Ouvriers de la composition et de l'impression, ouvriers qualifiés de la brochure, de la reliure et du façonnage du papier-carton</t>
  </si>
  <si>
    <t>628a</t>
  </si>
  <si>
    <t>Mécaniciens qualifiés de maintenance, entretien : équipements industriels</t>
  </si>
  <si>
    <t>628b</t>
  </si>
  <si>
    <t>Electromécaniciens, électriciens qualifiés d'entretien : équipements industriels</t>
  </si>
  <si>
    <t>628c</t>
  </si>
  <si>
    <t>Régleurs qualifiés d'équipements de fabrication (travail des métaux, mécanique)</t>
  </si>
  <si>
    <t>628d</t>
  </si>
  <si>
    <t>Régleurs qualifiés d'équipements de fabrication (hors travail des métaux et mécanique)</t>
  </si>
  <si>
    <t>628e</t>
  </si>
  <si>
    <t>Ouvriers qualifiés de l'assainissement et du traitement des déchets</t>
  </si>
  <si>
    <t>628f</t>
  </si>
  <si>
    <t>Agents qualifiés de laboratoire (sauf chimie, santé)</t>
  </si>
  <si>
    <t>628g</t>
  </si>
  <si>
    <t>Ouvriers qualifiés divers de type industriel</t>
  </si>
  <si>
    <t>631a</t>
  </si>
  <si>
    <t>Jardiniers</t>
  </si>
  <si>
    <t>632a</t>
  </si>
  <si>
    <t>Maçons qualifiés</t>
  </si>
  <si>
    <t>632b</t>
  </si>
  <si>
    <t>Ouvriers qualifiés du travail de la pierre</t>
  </si>
  <si>
    <t>632c</t>
  </si>
  <si>
    <t>Charpentiers en bois qualifiés</t>
  </si>
  <si>
    <t>632d</t>
  </si>
  <si>
    <t>Menuisiers qualifiés du bâtiment</t>
  </si>
  <si>
    <t>632e</t>
  </si>
  <si>
    <t>Couvreurs qualifiés</t>
  </si>
  <si>
    <t>632f</t>
  </si>
  <si>
    <t>Plombiers et chauffagistes qualifiés</t>
  </si>
  <si>
    <t>632g</t>
  </si>
  <si>
    <t>Peintres et ouvriers qualifiés de pose de revêtements sur supports verticaux</t>
  </si>
  <si>
    <t>632h</t>
  </si>
  <si>
    <t>Soliers moquetteurs et ouvriers qualifiés de pose de revêtements souples sur supports horizontaux</t>
  </si>
  <si>
    <t>632j</t>
  </si>
  <si>
    <t>Monteurs qualifiés en agencement, isolation</t>
  </si>
  <si>
    <t>632k</t>
  </si>
  <si>
    <t>Ouvriers qualifiés d'entretien général des bâtiments</t>
  </si>
  <si>
    <t>633a</t>
  </si>
  <si>
    <t>Electriciens qualifiés de type artisanal (y.c. bâtiment)</t>
  </si>
  <si>
    <t>633b</t>
  </si>
  <si>
    <t>Dépanneurs qualifiés en radiotélévision, électroménager, matériel électronique (salariés)</t>
  </si>
  <si>
    <t>633c</t>
  </si>
  <si>
    <t>Electriciens, électroniciens qualifiés en maintenance entretien, réparation : automobile</t>
  </si>
  <si>
    <t>633d</t>
  </si>
  <si>
    <t>Electriciens, électroniciens qualifiés en maintenance, entretien : équipements non industriels</t>
  </si>
  <si>
    <t>634a</t>
  </si>
  <si>
    <t>Carrossiers d'automobiles qualifiés</t>
  </si>
  <si>
    <t>634b</t>
  </si>
  <si>
    <t>Métalliers, serruriers qualifiés</t>
  </si>
  <si>
    <t>634c</t>
  </si>
  <si>
    <t>Mécaniciens qualifiés en maintenance, entretien, réparation : automobile</t>
  </si>
  <si>
    <t>634d</t>
  </si>
  <si>
    <t>Mécaniciens qualifiés de maintenance, entretien : équipements non industriels</t>
  </si>
  <si>
    <t>635a</t>
  </si>
  <si>
    <t>Tailleurs et couturières qualifiés, ouvriers qualifiés du travail des étoffes (sauf fabrication de vêtements), ouvriers qualifiés de type artisanal du travail du cuir</t>
  </si>
  <si>
    <t>636a</t>
  </si>
  <si>
    <t>Bouchers (sauf industrie de la viande)</t>
  </si>
  <si>
    <t>636b</t>
  </si>
  <si>
    <t>Charcutiers (sauf industrie de la viande)</t>
  </si>
  <si>
    <t>636c</t>
  </si>
  <si>
    <t>Boulangers, pâtissiers (sauf activité industrielle)</t>
  </si>
  <si>
    <t>636d</t>
  </si>
  <si>
    <t>Cuisiniers et commis de cuisine</t>
  </si>
  <si>
    <t>637a</t>
  </si>
  <si>
    <t>Modeleurs (sauf modeleurs de métal), mouleurs-noyauteurs à la main, ouvriers qualifiés du travail du verre ou de la céramique à la main</t>
  </si>
  <si>
    <t>637b</t>
  </si>
  <si>
    <t>Ouvriers d'art</t>
  </si>
  <si>
    <t>637c</t>
  </si>
  <si>
    <t>Ouvriers et techniciens des spectacles vivants et audiovisuels</t>
  </si>
  <si>
    <t>637d</t>
  </si>
  <si>
    <t>Ouvriers qualifiés divers de type artisanal</t>
  </si>
  <si>
    <t>641a</t>
  </si>
  <si>
    <t>Conducteurs routiers et grands routiers</t>
  </si>
  <si>
    <t>641b</t>
  </si>
  <si>
    <t>Conducteurs de véhicule routier de transport en commun</t>
  </si>
  <si>
    <t>642a</t>
  </si>
  <si>
    <t>Conducteurs de taxi</t>
  </si>
  <si>
    <t>642b</t>
  </si>
  <si>
    <t>Conducteurs de voiture particulière</t>
  </si>
  <si>
    <t>643a</t>
  </si>
  <si>
    <t>Conducteurs livreurs, coursiers</t>
  </si>
  <si>
    <t>644a</t>
  </si>
  <si>
    <t>Conducteurs de véhicule de ramassage des ordures ménagères</t>
  </si>
  <si>
    <t>651a</t>
  </si>
  <si>
    <t>Conducteurs d'engin lourd de levage</t>
  </si>
  <si>
    <t>651b</t>
  </si>
  <si>
    <t>Conducteurs d'engin lourd de manoeuvre</t>
  </si>
  <si>
    <t>652a</t>
  </si>
  <si>
    <t>Ouvriers qualifiés de la manutention, conducteurs de chariots élévateurs, caristes</t>
  </si>
  <si>
    <t>652b</t>
  </si>
  <si>
    <t>Dockers</t>
  </si>
  <si>
    <t>653a</t>
  </si>
  <si>
    <t>Magasiniers qualifiés</t>
  </si>
  <si>
    <t>654b</t>
  </si>
  <si>
    <t>Conducteurs qualifiés d'engins de transport guidés (sauf remontées mécaniques)</t>
  </si>
  <si>
    <t>654c</t>
  </si>
  <si>
    <t>Conducteurs qualifiés de systèmes de remontées mécaniques</t>
  </si>
  <si>
    <t>655a</t>
  </si>
  <si>
    <t>Autres agents et ouvriers qualifiés (sédentaires) des services d'exploitation des transports</t>
  </si>
  <si>
    <t>656b</t>
  </si>
  <si>
    <t>Matelots de la marine marchande</t>
  </si>
  <si>
    <t>656c</t>
  </si>
  <si>
    <t>Capitaines et matelots timoniers de la navigation fluviale</t>
  </si>
  <si>
    <t>671a</t>
  </si>
  <si>
    <t>Ouvriers non qualifiés des travaux publics de l'Etat et des collectivités locales</t>
  </si>
  <si>
    <t>671c</t>
  </si>
  <si>
    <t>Ouvriers non qualifiés des travaux publics et du travail du béton</t>
  </si>
  <si>
    <t>671d</t>
  </si>
  <si>
    <t>Aides-mineurs, ouvriers non qualifiés de l'extraction</t>
  </si>
  <si>
    <t>672a</t>
  </si>
  <si>
    <t>Ouvriers non qualifiés de l'électricité et de l'électronique</t>
  </si>
  <si>
    <t>673a</t>
  </si>
  <si>
    <t>Ouvriers de production non qualifiés travaillant par enlèvement de métal</t>
  </si>
  <si>
    <t>673b</t>
  </si>
  <si>
    <t>Ouvriers de production non qualifiés travaillant par formage de métal</t>
  </si>
  <si>
    <t>673c</t>
  </si>
  <si>
    <t>Ouvriers non qualifiés de montage, contrôle en mécanique et travail des métaux</t>
  </si>
  <si>
    <t>674a</t>
  </si>
  <si>
    <t>Ouvriers de production non qualifiés : chimie, pharmacie, plasturgie</t>
  </si>
  <si>
    <t>674b</t>
  </si>
  <si>
    <t>Ouvriers de production non qualifiés de la transformation des viandes</t>
  </si>
  <si>
    <t>674c</t>
  </si>
  <si>
    <t>Autres ouvriers de production non qualifiés : industrie agroalimentaire</t>
  </si>
  <si>
    <t>674d</t>
  </si>
  <si>
    <t>Ouvriers de production non qualifiés : métallurgie, production verrière, céramique, matériaux de construction</t>
  </si>
  <si>
    <t>674e</t>
  </si>
  <si>
    <t>Ouvriers de production non qualifiés : industrie lourde du bois, fabrication des papiers et cartons</t>
  </si>
  <si>
    <t>675a</t>
  </si>
  <si>
    <t>Ouvriers de production non qualifiés du textile et de la confection, de la tannerie-mégisserie et du travail du cuir</t>
  </si>
  <si>
    <t>675b</t>
  </si>
  <si>
    <t>Ouvriers de production non qualifiés du travail du bois et de l'ameublement</t>
  </si>
  <si>
    <t>675c</t>
  </si>
  <si>
    <t>Ouvriers de production non qualifiés de l'imprimerie, presse, édition</t>
  </si>
  <si>
    <t>676a</t>
  </si>
  <si>
    <t>Manutentionnaires non qualifiés</t>
  </si>
  <si>
    <t>676b</t>
  </si>
  <si>
    <t>Déménageurs (hors chauffeurs-déménageurs), non qualifiés</t>
  </si>
  <si>
    <t>676c</t>
  </si>
  <si>
    <t>Ouvriers du tri, de l'emballage, de l'expédition, non qualifiés</t>
  </si>
  <si>
    <t>676d</t>
  </si>
  <si>
    <t>Agents non qualifiés des services d'exploitation des transports</t>
  </si>
  <si>
    <t>676e</t>
  </si>
  <si>
    <t>Ouvriers non qualifiés divers de type industriel</t>
  </si>
  <si>
    <t>681a</t>
  </si>
  <si>
    <t>Ouvriers non qualifiés du gros oeuvre du bâtiment</t>
  </si>
  <si>
    <t>681b</t>
  </si>
  <si>
    <t>Ouvriers non qualifiés du second oeuvre du bâtiment</t>
  </si>
  <si>
    <t>682a</t>
  </si>
  <si>
    <t>Métalliers, serruriers, réparateurs en mécanique non qualifiés</t>
  </si>
  <si>
    <t>683a</t>
  </si>
  <si>
    <t>Apprentis boulangers, bouchers, charcutiers</t>
  </si>
  <si>
    <t>684a</t>
  </si>
  <si>
    <t>Nettoyeurs</t>
  </si>
  <si>
    <t>684b</t>
  </si>
  <si>
    <t>Ouvriers non qualifiés de l'assainissement et du traitement des déchets</t>
  </si>
  <si>
    <t>685a</t>
  </si>
  <si>
    <t>Ouvriers non qualifiés divers de type artisanal</t>
  </si>
  <si>
    <t>691a</t>
  </si>
  <si>
    <t>Conducteurs d'engin agricole ou forestier</t>
  </si>
  <si>
    <t>691b</t>
  </si>
  <si>
    <t>Ouvriers de l'élevage</t>
  </si>
  <si>
    <t>691c</t>
  </si>
  <si>
    <t>Ouvriers du maraîchage ou de l'horticulture</t>
  </si>
  <si>
    <t>691d</t>
  </si>
  <si>
    <t>Ouvriers de la viticulture ou de l'arboriculture fruitière</t>
  </si>
  <si>
    <t>691e</t>
  </si>
  <si>
    <t>Ouvriers agricoles sans spécialisation particulière</t>
  </si>
  <si>
    <t>691f</t>
  </si>
  <si>
    <t>Ouvriers de l'exploitation forestière ou de la sylviculture</t>
  </si>
  <si>
    <t>692a</t>
  </si>
  <si>
    <t>Marins-pêcheurs et ouvriers de l'aquaculture</t>
  </si>
  <si>
    <t>Frais de personnel</t>
  </si>
  <si>
    <t>CIRAD</t>
  </si>
  <si>
    <t>IPM</t>
  </si>
  <si>
    <t>CCSUD</t>
  </si>
  <si>
    <t>Partenaire 4</t>
  </si>
  <si>
    <t>Partenaire 5</t>
  </si>
  <si>
    <t>DSV MG</t>
  </si>
  <si>
    <t>0.1</t>
  </si>
  <si>
    <t xml:space="preserve">1.2 </t>
  </si>
  <si>
    <t>0.3</t>
  </si>
  <si>
    <t>0.2</t>
  </si>
  <si>
    <t>Frais de déplacement</t>
  </si>
  <si>
    <t>Argumenter (recherche à date, screenshot…)</t>
  </si>
  <si>
    <t>Autres : préciser (FED, NDICI…)</t>
  </si>
  <si>
    <t>Plan de financement : estimation détaillée par poste budgétaire et par structure (FR)</t>
  </si>
  <si>
    <t>1D – Contribution en nature (arrêté du 8 mars 2016 pris en application du décret n°2016-279 du 8 mars 2016)</t>
  </si>
  <si>
    <t>ANNEXE AU DOSSIER DE DEMANDE DE SUBVENTION FEDER-CTE 2021-2027 (INTERREG VI)
PLAN DE FINANCEMENT PREVISIONNEL DU PROJET</t>
  </si>
  <si>
    <t>1.3</t>
  </si>
  <si>
    <t>2.4</t>
  </si>
  <si>
    <t>2.6</t>
  </si>
  <si>
    <t>2.7</t>
  </si>
  <si>
    <t>4.2</t>
  </si>
  <si>
    <t>4.5</t>
  </si>
  <si>
    <t>4.6</t>
  </si>
  <si>
    <t>6.1</t>
  </si>
  <si>
    <t>0. Intitulé WP 0</t>
  </si>
  <si>
    <t>1. Intitulé WP 1</t>
  </si>
  <si>
    <t>2. Intitulé WP 2</t>
  </si>
  <si>
    <t>3. Intitulé WP 3</t>
  </si>
  <si>
    <t>4. Intitulé WP 4</t>
  </si>
  <si>
    <t>5. Intitulé WP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</si>
</sst>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64" formatCode="#,##0.00\ [$€-40C];\-#,##0.00\ [$€-40C]"/>
    <numFmt numFmtId="165" formatCode="0.00\ %"/>
    <numFmt numFmtId="166" formatCode="\ * #,##0.00&quot;    &quot;;\-* #,##0.00&quot;    &quot;;\ * \-#&quot;    &quot;;@\ "/>
    <numFmt numFmtId="167" formatCode="\ * #,##0&quot;    &quot;;\-* #,##0&quot;    &quot;;\ * \-#&quot;    &quot;;@\ "/>
    <numFmt numFmtId="168" formatCode="0\ %"/>
    <numFmt numFmtId="169" formatCode="\ * #,##0.00&quot; € &quot;;\-* #,##0.00&quot; € &quot;;\ * \-#&quot; € &quot;;\ @\ "/>
    <numFmt numFmtId="170" formatCode="\ * #,##0.00\ [$€-1]\ ;\-* #,##0.00\ [$€-1]\ ;\ * \-#\ [$€-1]\ ;\ @\ "/>
    <numFmt numFmtId="171" formatCode="\ * #,##0.00&quot;    &quot;;\-* #,##0.00&quot;    &quot;;\ * \-#&quot;    &quot;;\ @\ "/>
    <numFmt numFmtId="172" formatCode="#,##0.00\ [$€];[Red]\-#,##0.00\ [$€]"/>
    <numFmt numFmtId="173" formatCode="_-* #,##0.00\ _€_-;\-* #,##0.00\ _€_-;_-* \-??\ _€_-;_-@_-"/>
    <numFmt numFmtId="174" formatCode="_-* #,##0.00&quot; €&quot;_-;\-* #,##0.00&quot; €&quot;_-;_-* \-??&quot; €&quot;_-;_-@_-"/>
    <numFmt numFmtId="175" formatCode="#,##0.00&quot; €&quot;"/>
    <numFmt numFmtId="176" formatCode="_-* #,##0.00\ [$€-40C]_-;\-* #,##0.00\ [$€-40C]_-;_-* &quot;-&quot;??\ [$€-40C]_-;_-@_-"/>
    <numFmt numFmtId="177" formatCode="#,##0.00&quot; € &quot;;#,##0.00&quot; € &quot;;&quot;-&quot;#&quot; € &quot;;&quot; &quot;@&quot; &quot;"/>
    <numFmt numFmtId="178" formatCode="#,##0.00&quot; &quot;[$€-401]&quot; &quot;;#,##0.00&quot; &quot;[$€-401]&quot; &quot;;&quot;-&quot;#&quot; &quot;[$€-401]&quot; &quot;;&quot; &quot;@&quot; &quot;"/>
    <numFmt numFmtId="179" formatCode="#,##0.00&quot;    &quot;;#,##0.00&quot;    &quot;;&quot;-&quot;#&quot;    &quot;;&quot; &quot;@&quot; &quot;"/>
    <numFmt numFmtId="180" formatCode="#,##0.00&quot;    &quot;;#,##0.00&quot;    &quot;;&quot;-&quot;#&quot;    &quot;;@&quot; &quot;"/>
    <numFmt numFmtId="181" formatCode="0.0000000000%"/>
    <numFmt numFmtId="182" formatCode="0.00000000000\ %"/>
  </numFmts>
  <fonts count="55" x14ac:knownFonts="1">
    <font>
      <sz val="11"/>
      <color rgb="FF000000"/>
      <name val="Calibri"/>
      <family val="2"/>
      <charset val="1"/>
    </font>
    <font>
      <b/>
      <sz val="11"/>
      <color rgb="FF000000"/>
      <name val="Arial"/>
      <family val="2"/>
      <charset val="1"/>
    </font>
    <font>
      <b/>
      <u/>
      <sz val="14"/>
      <color rgb="FF000000"/>
      <name val="Arial"/>
      <family val="2"/>
      <charset val="1"/>
    </font>
    <font>
      <b/>
      <sz val="12"/>
      <name val="Arial"/>
      <family val="2"/>
      <charset val="1"/>
    </font>
    <font>
      <sz val="11"/>
      <color rgb="FF000000"/>
      <name val="Arial"/>
      <family val="2"/>
      <charset val="1"/>
    </font>
    <font>
      <b/>
      <u/>
      <sz val="14"/>
      <name val="Arial"/>
      <family val="2"/>
      <charset val="1"/>
    </font>
    <font>
      <sz val="12"/>
      <color rgb="FF000000"/>
      <name val="Arial"/>
      <family val="2"/>
      <charset val="1"/>
    </font>
    <font>
      <sz val="12"/>
      <name val="Arial"/>
      <family val="2"/>
      <charset val="1"/>
    </font>
    <font>
      <b/>
      <sz val="12"/>
      <color rgb="FF000000"/>
      <name val="Arial"/>
      <family val="2"/>
      <charset val="1"/>
    </font>
    <font>
      <sz val="12"/>
      <color rgb="FFFF0000"/>
      <name val="Arial"/>
      <family val="2"/>
      <charset val="1"/>
    </font>
    <font>
      <b/>
      <sz val="12"/>
      <color rgb="FFFF0000"/>
      <name val="Arial"/>
      <family val="2"/>
      <charset val="1"/>
    </font>
    <font>
      <sz val="11"/>
      <color rgb="FFFF0000"/>
      <name val="Arial"/>
      <family val="2"/>
      <charset val="1"/>
    </font>
    <font>
      <b/>
      <u/>
      <sz val="14"/>
      <color rgb="FFFFFFFF"/>
      <name val="Calibri"/>
      <family val="2"/>
      <charset val="1"/>
    </font>
    <font>
      <b/>
      <sz val="11"/>
      <color rgb="FF000000"/>
      <name val="Calibri"/>
      <family val="2"/>
      <charset val="1"/>
    </font>
    <font>
      <sz val="11"/>
      <name val="Arial"/>
      <family val="2"/>
      <charset val="1"/>
    </font>
    <font>
      <sz val="11"/>
      <name val="Calibri"/>
      <family val="2"/>
      <charset val="1"/>
    </font>
    <font>
      <sz val="11"/>
      <color rgb="FF999999"/>
      <name val="Calibri"/>
      <family val="2"/>
      <charset val="1"/>
    </font>
    <font>
      <b/>
      <sz val="11"/>
      <color rgb="FFFFFFFF"/>
      <name val="Calibri"/>
      <family val="2"/>
      <charset val="1"/>
    </font>
    <font>
      <sz val="10.5"/>
      <color rgb="FF000000"/>
      <name val="Calibri"/>
      <family val="2"/>
      <charset val="1"/>
    </font>
    <font>
      <b/>
      <sz val="10.5"/>
      <color rgb="FF000000"/>
      <name val="Calibri"/>
      <family val="2"/>
      <charset val="1"/>
    </font>
    <font>
      <b/>
      <u/>
      <sz val="12"/>
      <color rgb="FF000000"/>
      <name val="Calibri"/>
      <family val="2"/>
      <charset val="1"/>
    </font>
    <font>
      <b/>
      <sz val="12"/>
      <color rgb="FF000000"/>
      <name val="Calibri"/>
      <family val="2"/>
      <charset val="1"/>
    </font>
    <font>
      <b/>
      <sz val="14"/>
      <name val="Calibri"/>
      <family val="2"/>
      <charset val="1"/>
    </font>
    <font>
      <b/>
      <sz val="11"/>
      <name val="Calibri"/>
      <family val="2"/>
      <charset val="1"/>
    </font>
    <font>
      <sz val="9"/>
      <name val="Calibri"/>
      <family val="2"/>
      <charset val="1"/>
    </font>
    <font>
      <sz val="10"/>
      <name val="Arial"/>
      <family val="2"/>
      <charset val="1"/>
    </font>
    <font>
      <b/>
      <sz val="12"/>
      <name val="Calibri"/>
      <family val="2"/>
      <charset val="1"/>
    </font>
    <font>
      <b/>
      <u/>
      <sz val="12"/>
      <name val="Calibri"/>
      <family val="2"/>
      <charset val="1"/>
    </font>
    <font>
      <sz val="10"/>
      <color rgb="FF000000"/>
      <name val="Arial"/>
      <family val="2"/>
      <charset val="1"/>
    </font>
    <font>
      <sz val="10"/>
      <color rgb="FF000000"/>
      <name val="Calibri"/>
      <family val="2"/>
      <charset val="1"/>
    </font>
    <font>
      <sz val="8"/>
      <color rgb="FF000000"/>
      <name val="Arial"/>
      <family val="2"/>
      <charset val="1"/>
    </font>
    <font>
      <sz val="10"/>
      <name val="Calibri"/>
      <family val="2"/>
      <charset val="1"/>
    </font>
    <font>
      <b/>
      <i/>
      <sz val="11"/>
      <name val="Calibri"/>
      <family val="2"/>
      <charset val="1"/>
    </font>
    <font>
      <sz val="12"/>
      <color rgb="FF000000"/>
      <name val="Calibri"/>
      <family val="2"/>
      <charset val="1"/>
    </font>
    <font>
      <b/>
      <u/>
      <sz val="11"/>
      <color rgb="FF000000"/>
      <name val="Arial"/>
      <family val="2"/>
      <charset val="1"/>
    </font>
    <font>
      <b/>
      <u/>
      <sz val="11"/>
      <name val="Calibri"/>
      <family val="2"/>
      <charset val="1"/>
    </font>
    <font>
      <sz val="11"/>
      <color rgb="FF008000"/>
      <name val="Calibri"/>
      <family val="2"/>
      <charset val="1"/>
    </font>
    <font>
      <sz val="11"/>
      <color rgb="FFFFFFFF"/>
      <name val="Calibri"/>
      <family val="2"/>
      <charset val="1"/>
    </font>
    <font>
      <b/>
      <sz val="11"/>
      <color rgb="FFFF0000"/>
      <name val="Arial"/>
      <family val="2"/>
      <charset val="1"/>
    </font>
    <font>
      <i/>
      <sz val="10"/>
      <color rgb="FF000000"/>
      <name val="Arial"/>
      <family val="2"/>
      <charset val="1"/>
    </font>
    <font>
      <b/>
      <sz val="11"/>
      <name val="Arial"/>
      <family val="2"/>
      <charset val="1"/>
    </font>
    <font>
      <i/>
      <sz val="7"/>
      <color rgb="FF000000"/>
      <name val="Arial"/>
      <family val="2"/>
      <charset val="1"/>
    </font>
    <font>
      <sz val="12"/>
      <name val="Calibri"/>
      <family val="2"/>
      <charset val="1"/>
    </font>
    <font>
      <u/>
      <sz val="11"/>
      <name val="Arial"/>
      <family val="2"/>
      <charset val="1"/>
    </font>
    <font>
      <i/>
      <sz val="11"/>
      <name val="Calibri"/>
      <family val="2"/>
      <charset val="1"/>
    </font>
    <font>
      <i/>
      <sz val="9"/>
      <name val="Arial"/>
      <family val="2"/>
      <charset val="1"/>
    </font>
    <font>
      <b/>
      <sz val="10"/>
      <name val="Arial"/>
      <family val="2"/>
      <charset val="1"/>
    </font>
    <font>
      <sz val="11"/>
      <color rgb="FF000000"/>
      <name val="Calibri"/>
      <family val="2"/>
      <charset val="1"/>
    </font>
    <font>
      <sz val="11"/>
      <color rgb="FF000000"/>
      <name val="Calibri"/>
      <family val="2"/>
    </font>
    <font>
      <sz val="11"/>
      <color rgb="FF008000"/>
      <name val="Calibri"/>
      <family val="2"/>
    </font>
    <font>
      <sz val="10"/>
      <color rgb="FF000000"/>
      <name val="Arial"/>
      <family val="2"/>
    </font>
    <font>
      <sz val="8"/>
      <name val="Calibri"/>
      <family val="2"/>
      <charset val="1"/>
    </font>
    <font>
      <sz val="10"/>
      <color rgb="FF000000"/>
      <name val="Times New Roman"/>
      <family val="1"/>
    </font>
    <font>
      <sz val="11"/>
      <color rgb="FF000000"/>
      <name val="Calibri"/>
      <family val="2"/>
      <scheme val="minor"/>
    </font>
    <font>
      <sz val="11"/>
      <name val="Calibri"/>
      <family val="2"/>
      <scheme val="minor"/>
    </font>
  </fonts>
  <fills count="21">
    <fill>
      <patternFill patternType="none"/>
    </fill>
    <fill>
      <patternFill patternType="gray125"/>
    </fill>
    <fill>
      <patternFill patternType="solid">
        <fgColor rgb="FF285EA9"/>
        <bgColor rgb="FF3366FF"/>
      </patternFill>
    </fill>
    <fill>
      <patternFill patternType="solid">
        <fgColor rgb="FFDDDDDD"/>
        <bgColor rgb="FFD9D9D9"/>
      </patternFill>
    </fill>
    <fill>
      <patternFill patternType="solid">
        <fgColor rgb="FF698FC3"/>
        <bgColor rgb="FF969696"/>
      </patternFill>
    </fill>
    <fill>
      <patternFill patternType="solid">
        <fgColor rgb="FF93AED4"/>
        <bgColor rgb="FF999999"/>
      </patternFill>
    </fill>
    <fill>
      <patternFill patternType="solid">
        <fgColor rgb="FFBECEE5"/>
        <bgColor rgb="FFCCCCCC"/>
      </patternFill>
    </fill>
    <fill>
      <patternFill patternType="solid">
        <fgColor rgb="FFEEEEEE"/>
        <bgColor rgb="FFE2F0D9"/>
      </patternFill>
    </fill>
    <fill>
      <patternFill patternType="solid">
        <fgColor rgb="FFCCCCCC"/>
        <bgColor rgb="FFBECEE5"/>
      </patternFill>
    </fill>
    <fill>
      <patternFill patternType="solid">
        <fgColor rgb="FFE2F0D9"/>
        <bgColor rgb="FFE0EFD4"/>
      </patternFill>
    </fill>
    <fill>
      <patternFill patternType="solid">
        <fgColor rgb="FFFBE5D6"/>
        <bgColor rgb="FFFFF2CC"/>
      </patternFill>
    </fill>
    <fill>
      <patternFill patternType="solid">
        <fgColor rgb="FFFFF2CC"/>
        <bgColor rgb="FFFBE5D6"/>
      </patternFill>
    </fill>
    <fill>
      <patternFill patternType="solid">
        <fgColor rgb="FFE0EFD4"/>
        <bgColor rgb="FFE2F0D9"/>
      </patternFill>
    </fill>
    <fill>
      <patternFill patternType="solid">
        <fgColor rgb="FFADD58A"/>
        <bgColor rgb="FFCCCCCC"/>
      </patternFill>
    </fill>
    <fill>
      <patternFill patternType="solid">
        <fgColor rgb="FFCCFFFF"/>
        <bgColor rgb="FFE2F0D9"/>
      </patternFill>
    </fill>
    <fill>
      <patternFill patternType="solid">
        <fgColor rgb="FF33CCCC"/>
        <bgColor rgb="FF00CCFF"/>
      </patternFill>
    </fill>
    <fill>
      <patternFill patternType="solid">
        <fgColor rgb="FFEEEEEE"/>
        <bgColor rgb="FFF2F2F2"/>
      </patternFill>
    </fill>
    <fill>
      <patternFill patternType="solid">
        <fgColor rgb="FFEEEEEE"/>
        <bgColor rgb="FFFFFFFF"/>
      </patternFill>
    </fill>
    <fill>
      <patternFill patternType="solid">
        <fgColor rgb="FFEEEEEE"/>
        <bgColor rgb="FFEEEEEE"/>
      </patternFill>
    </fill>
    <fill>
      <patternFill patternType="solid">
        <fgColor theme="0"/>
        <bgColor rgb="FFBECEE5"/>
      </patternFill>
    </fill>
    <fill>
      <patternFill patternType="solid">
        <fgColor theme="0"/>
        <bgColor indexed="64"/>
      </patternFill>
    </fill>
  </fills>
  <borders count="160">
    <border>
      <left/>
      <right/>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style="hair">
        <color auto="1"/>
      </bottom>
      <diagonal/>
    </border>
    <border>
      <left/>
      <right/>
      <top style="hair">
        <color auto="1"/>
      </top>
      <bottom style="hair">
        <color auto="1"/>
      </bottom>
      <diagonal/>
    </border>
    <border>
      <left style="thin">
        <color auto="1"/>
      </left>
      <right/>
      <top style="medium">
        <color auto="1"/>
      </top>
      <bottom style="medium">
        <color auto="1"/>
      </bottom>
      <diagonal/>
    </border>
    <border>
      <left style="thin">
        <color auto="1"/>
      </left>
      <right/>
      <top style="medium">
        <color auto="1"/>
      </top>
      <bottom style="hair">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medium">
        <color auto="1"/>
      </left>
      <right/>
      <top/>
      <bottom/>
      <diagonal/>
    </border>
    <border>
      <left/>
      <right style="medium">
        <color auto="1"/>
      </right>
      <top/>
      <bottom/>
      <diagonal/>
    </border>
    <border>
      <left style="thin">
        <color auto="1"/>
      </left>
      <right/>
      <top style="hair">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hair">
        <color auto="1"/>
      </bottom>
      <diagonal/>
    </border>
    <border diagonalUp="1" diagonalDown="1">
      <left style="hair">
        <color auto="1"/>
      </left>
      <right style="hair">
        <color auto="1"/>
      </right>
      <top style="medium">
        <color auto="1"/>
      </top>
      <bottom style="hair">
        <color auto="1"/>
      </bottom>
      <diagonal style="hair">
        <color auto="1"/>
      </diagonal>
    </border>
    <border>
      <left style="medium">
        <color auto="1"/>
      </left>
      <right style="medium">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right style="medium">
        <color auto="1"/>
      </right>
      <top style="medium">
        <color auto="1"/>
      </top>
      <bottom style="medium">
        <color auto="1"/>
      </bottom>
      <diagonal/>
    </border>
    <border>
      <left style="thin">
        <color auto="1"/>
      </left>
      <right style="thin">
        <color auto="1"/>
      </right>
      <top style="hair">
        <color auto="1"/>
      </top>
      <bottom style="hair">
        <color auto="1"/>
      </bottom>
      <diagonal/>
    </border>
    <border diagonalUp="1" diagonalDown="1">
      <left style="hair">
        <color auto="1"/>
      </left>
      <right style="hair">
        <color auto="1"/>
      </right>
      <top style="hair">
        <color auto="1"/>
      </top>
      <bottom style="medium">
        <color auto="1"/>
      </bottom>
      <diagonal style="hair">
        <color auto="1"/>
      </diagonal>
    </border>
    <border>
      <left style="medium">
        <color auto="1"/>
      </left>
      <right style="medium">
        <color auto="1"/>
      </right>
      <top style="hair">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thin">
        <color auto="1"/>
      </left>
      <right style="thin">
        <color auto="1"/>
      </right>
      <top style="hair">
        <color auto="1"/>
      </top>
      <bottom style="medium">
        <color auto="1"/>
      </bottom>
      <diagonal/>
    </border>
    <border>
      <left style="medium">
        <color auto="1"/>
      </left>
      <right style="medium">
        <color auto="1"/>
      </right>
      <top style="hair">
        <color auto="1"/>
      </top>
      <bottom style="medium">
        <color auto="1"/>
      </bottom>
      <diagonal/>
    </border>
    <border>
      <left style="thin">
        <color auto="1"/>
      </left>
      <right style="medium">
        <color auto="1"/>
      </right>
      <top style="hair">
        <color auto="1"/>
      </top>
      <bottom style="medium">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thin">
        <color auto="1"/>
      </right>
      <top/>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thin">
        <color rgb="FFFFFFFF"/>
      </left>
      <right/>
      <top/>
      <bottom/>
      <diagonal/>
    </border>
    <border>
      <left style="thin">
        <color rgb="FF969696"/>
      </left>
      <right style="thin">
        <color rgb="FF969696"/>
      </right>
      <top style="thin">
        <color rgb="FF969696"/>
      </top>
      <bottom style="thin">
        <color rgb="FF969696"/>
      </bottom>
      <diagonal/>
    </border>
    <border>
      <left style="thin">
        <color auto="1"/>
      </left>
      <right style="thin">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dotted">
        <color auto="1"/>
      </right>
      <top/>
      <bottom style="dotted">
        <color auto="1"/>
      </bottom>
      <diagonal/>
    </border>
    <border>
      <left style="thin">
        <color auto="1"/>
      </left>
      <right style="thin">
        <color auto="1"/>
      </right>
      <top/>
      <bottom style="dotted">
        <color auto="1"/>
      </bottom>
      <diagonal/>
    </border>
    <border>
      <left style="thin">
        <color auto="1"/>
      </left>
      <right style="thin">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thin">
        <color auto="1"/>
      </left>
      <right style="thin">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style="thin">
        <color auto="1"/>
      </left>
      <right style="thin">
        <color auto="1"/>
      </right>
      <top style="dotted">
        <color auto="1"/>
      </top>
      <bottom/>
      <diagonal/>
    </border>
    <border>
      <left style="dotted">
        <color auto="1"/>
      </left>
      <right style="dotted">
        <color auto="1"/>
      </right>
      <top style="dotted">
        <color auto="1"/>
      </top>
      <bottom/>
      <diagonal/>
    </border>
    <border>
      <left style="thin">
        <color auto="1"/>
      </left>
      <right style="thin">
        <color auto="1"/>
      </right>
      <top style="double">
        <color auto="1"/>
      </top>
      <bottom style="thin">
        <color auto="1"/>
      </bottom>
      <diagonal/>
    </border>
    <border>
      <left style="dotted">
        <color auto="1"/>
      </left>
      <right style="thin">
        <color auto="1"/>
      </right>
      <top style="double">
        <color auto="1"/>
      </top>
      <bottom style="thin">
        <color auto="1"/>
      </bottom>
      <diagonal/>
    </border>
    <border>
      <left style="medium">
        <color rgb="FF969696"/>
      </left>
      <right style="thin">
        <color rgb="FF969696"/>
      </right>
      <top style="thin">
        <color rgb="FF969696"/>
      </top>
      <bottom style="thin">
        <color rgb="FF969696"/>
      </bottom>
      <diagonal/>
    </border>
    <border>
      <left style="medium">
        <color rgb="FF969696"/>
      </left>
      <right style="medium">
        <color rgb="FF969696"/>
      </right>
      <top style="thin">
        <color rgb="FF969696"/>
      </top>
      <bottom style="thin">
        <color rgb="FF969696"/>
      </bottom>
      <diagonal/>
    </border>
    <border>
      <left/>
      <right style="medium">
        <color rgb="FF969696"/>
      </right>
      <top style="thin">
        <color rgb="FF969696"/>
      </top>
      <bottom style="thin">
        <color rgb="FF969696"/>
      </bottom>
      <diagonal/>
    </border>
    <border>
      <left/>
      <right style="thin">
        <color rgb="FF969696"/>
      </right>
      <top style="thin">
        <color rgb="FF969696"/>
      </top>
      <bottom style="thin">
        <color rgb="FF969696"/>
      </bottom>
      <diagonal/>
    </border>
    <border>
      <left style="medium">
        <color rgb="FF666666"/>
      </left>
      <right style="thin">
        <color rgb="FF666666"/>
      </right>
      <top/>
      <bottom/>
      <diagonal/>
    </border>
    <border>
      <left style="thin">
        <color rgb="FF666666"/>
      </left>
      <right style="medium">
        <color rgb="FF666666"/>
      </right>
      <top/>
      <bottom/>
      <diagonal/>
    </border>
    <border>
      <left style="thin">
        <color rgb="FF969696"/>
      </left>
      <right style="medium">
        <color rgb="FF969696"/>
      </right>
      <top style="thin">
        <color rgb="FF969696"/>
      </top>
      <bottom style="thin">
        <color rgb="FF969696"/>
      </bottom>
      <diagonal/>
    </border>
    <border>
      <left style="thin">
        <color rgb="FF969696"/>
      </left>
      <right style="thick">
        <color rgb="FF969696"/>
      </right>
      <top style="thin">
        <color rgb="FF969696"/>
      </top>
      <bottom style="thin">
        <color rgb="FF969696"/>
      </bottom>
      <diagonal/>
    </border>
    <border>
      <left style="double">
        <color rgb="FF969696"/>
      </left>
      <right style="thin">
        <color rgb="FF969696"/>
      </right>
      <top style="double">
        <color rgb="FF969696"/>
      </top>
      <bottom style="double">
        <color rgb="FF969696"/>
      </bottom>
      <diagonal/>
    </border>
    <border>
      <left style="thin">
        <color rgb="FF969696"/>
      </left>
      <right style="double">
        <color rgb="FF969696"/>
      </right>
      <top style="double">
        <color rgb="FF969696"/>
      </top>
      <bottom style="double">
        <color rgb="FF969696"/>
      </bottom>
      <diagonal/>
    </border>
    <border>
      <left style="double">
        <color rgb="FF969696"/>
      </left>
      <right style="thin">
        <color rgb="FF999999"/>
      </right>
      <top style="double">
        <color rgb="FF969696"/>
      </top>
      <bottom style="thin">
        <color rgb="FF969696"/>
      </bottom>
      <diagonal/>
    </border>
    <border>
      <left style="double">
        <color rgb="FF969696"/>
      </left>
      <right style="double">
        <color rgb="FF969696"/>
      </right>
      <top style="double">
        <color rgb="FF969696"/>
      </top>
      <bottom style="double">
        <color rgb="FF969696"/>
      </bottom>
      <diagonal/>
    </border>
    <border>
      <left style="double">
        <color rgb="FF969696"/>
      </left>
      <right style="thin">
        <color rgb="FF999999"/>
      </right>
      <top style="thin">
        <color rgb="FF969696"/>
      </top>
      <bottom style="thin">
        <color rgb="FF969696"/>
      </bottom>
      <diagonal/>
    </border>
    <border>
      <left style="double">
        <color rgb="FF969696"/>
      </left>
      <right style="thin">
        <color rgb="FF999999"/>
      </right>
      <top/>
      <bottom style="thin">
        <color auto="1"/>
      </bottom>
      <diagonal/>
    </border>
    <border>
      <left style="double">
        <color rgb="FF969696"/>
      </left>
      <right style="thin">
        <color rgb="FF999999"/>
      </right>
      <top style="thin">
        <color auto="1"/>
      </top>
      <bottom style="thin">
        <color auto="1"/>
      </bottom>
      <diagonal/>
    </border>
    <border>
      <left style="double">
        <color rgb="FF969696"/>
      </left>
      <right style="thin">
        <color rgb="FF969696"/>
      </right>
      <top/>
      <bottom/>
      <diagonal/>
    </border>
    <border>
      <left style="thin">
        <color rgb="FF969696"/>
      </left>
      <right/>
      <top/>
      <bottom/>
      <diagonal/>
    </border>
    <border>
      <left style="double">
        <color rgb="FF969696"/>
      </left>
      <right style="thin">
        <color rgb="FF999999"/>
      </right>
      <top style="thin">
        <color auto="1"/>
      </top>
      <bottom style="double">
        <color rgb="FF969696"/>
      </bottom>
      <diagonal/>
    </border>
    <border>
      <left style="double">
        <color rgb="FF969696"/>
      </left>
      <right style="thin">
        <color rgb="FF999999"/>
      </right>
      <top/>
      <bottom style="thin">
        <color rgb="FF999999"/>
      </bottom>
      <diagonal/>
    </border>
    <border>
      <left style="double">
        <color rgb="FF969696"/>
      </left>
      <right style="thin">
        <color rgb="FF999999"/>
      </right>
      <top style="thin">
        <color rgb="FF999999"/>
      </top>
      <bottom style="thin">
        <color rgb="FF999999"/>
      </bottom>
      <diagonal/>
    </border>
    <border>
      <left style="double">
        <color rgb="FF969696"/>
      </left>
      <right style="thin">
        <color rgb="FF999999"/>
      </right>
      <top style="thin">
        <color rgb="FF999999"/>
      </top>
      <bottom style="thin">
        <color auto="1"/>
      </bottom>
      <diagonal/>
    </border>
    <border>
      <left style="double">
        <color rgb="FF969696"/>
      </left>
      <right style="thin">
        <color rgb="FF999999"/>
      </right>
      <top/>
      <bottom/>
      <diagonal/>
    </border>
    <border>
      <left style="double">
        <color rgb="FF969696"/>
      </left>
      <right style="thin">
        <color rgb="FF999999"/>
      </right>
      <top style="thin">
        <color rgb="FF969696"/>
      </top>
      <bottom style="double">
        <color rgb="FF969696"/>
      </bottom>
      <diagonal/>
    </border>
    <border>
      <left style="thin">
        <color auto="1"/>
      </left>
      <right style="dotted">
        <color auto="1"/>
      </right>
      <top/>
      <bottom style="thin">
        <color auto="1"/>
      </bottom>
      <diagonal/>
    </border>
    <border>
      <left/>
      <right/>
      <top style="thin">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hair">
        <color auto="1"/>
      </left>
      <right/>
      <top style="medium">
        <color auto="1"/>
      </top>
      <bottom style="hair">
        <color auto="1"/>
      </bottom>
      <diagonal/>
    </border>
    <border>
      <left style="hair">
        <color auto="1"/>
      </left>
      <right/>
      <top style="hair">
        <color auto="1"/>
      </top>
      <bottom style="medium">
        <color auto="1"/>
      </bottom>
      <diagonal/>
    </border>
    <border>
      <left style="medium">
        <color auto="1"/>
      </left>
      <right/>
      <top style="medium">
        <color auto="1"/>
      </top>
      <bottom/>
      <diagonal/>
    </border>
    <border>
      <left/>
      <right/>
      <top style="medium">
        <color auto="1"/>
      </top>
      <bottom style="medium">
        <color auto="1"/>
      </bottom>
      <diagonal/>
    </border>
    <border>
      <left/>
      <right/>
      <top style="medium">
        <color auto="1"/>
      </top>
      <bottom style="hair">
        <color auto="1"/>
      </bottom>
      <diagonal/>
    </border>
    <border>
      <left/>
      <right/>
      <top style="hair">
        <color auto="1"/>
      </top>
      <bottom style="medium">
        <color auto="1"/>
      </bottom>
      <diagonal/>
    </border>
    <border>
      <left style="thin">
        <color auto="1"/>
      </left>
      <right style="medium">
        <color indexed="64"/>
      </right>
      <top style="medium">
        <color indexed="64"/>
      </top>
      <bottom style="medium">
        <color auto="1"/>
      </bottom>
      <diagonal/>
    </border>
    <border>
      <left style="medium">
        <color indexed="64"/>
      </left>
      <right/>
      <top style="medium">
        <color auto="1"/>
      </top>
      <bottom style="hair">
        <color auto="1"/>
      </bottom>
      <diagonal/>
    </border>
    <border>
      <left style="medium">
        <color indexed="64"/>
      </left>
      <right/>
      <top style="hair">
        <color auto="1"/>
      </top>
      <bottom style="medium">
        <color indexed="64"/>
      </bottom>
      <diagonal/>
    </border>
    <border>
      <left/>
      <right style="hair">
        <color auto="1"/>
      </right>
      <top style="medium">
        <color auto="1"/>
      </top>
      <bottom style="hair">
        <color auto="1"/>
      </bottom>
      <diagonal/>
    </border>
    <border>
      <left style="thin">
        <color auto="1"/>
      </left>
      <right/>
      <top style="thin">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diagonal/>
    </border>
    <border>
      <left style="thin">
        <color auto="1"/>
      </left>
      <right style="medium">
        <color auto="1"/>
      </right>
      <top style="hair">
        <color auto="1"/>
      </top>
      <bottom/>
      <diagonal/>
    </border>
    <border>
      <left style="medium">
        <color auto="1"/>
      </left>
      <right style="hair">
        <color auto="1"/>
      </right>
      <top style="hair">
        <color auto="1"/>
      </top>
      <bottom/>
      <diagonal/>
    </border>
    <border>
      <left style="hair">
        <color auto="1"/>
      </left>
      <right style="medium">
        <color auto="1"/>
      </right>
      <top style="hair">
        <color auto="1"/>
      </top>
      <bottom/>
      <diagonal/>
    </border>
    <border>
      <left/>
      <right style="hair">
        <color auto="1"/>
      </right>
      <top style="hair">
        <color auto="1"/>
      </top>
      <bottom/>
      <diagonal/>
    </border>
    <border>
      <left/>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rgb="FF000000"/>
      </left>
      <right style="thin">
        <color rgb="FF000000"/>
      </right>
      <top/>
      <bottom style="dotted">
        <color rgb="FF000000"/>
      </bottom>
      <diagonal/>
    </border>
    <border>
      <left style="dotted">
        <color rgb="FF000000"/>
      </left>
      <right style="dotted">
        <color rgb="FF000000"/>
      </right>
      <top/>
      <bottom style="dotted">
        <color rgb="FF000000"/>
      </bottom>
      <diagonal/>
    </border>
    <border>
      <left style="thin">
        <color auto="1"/>
      </left>
      <right/>
      <top/>
      <bottom/>
      <diagonal/>
    </border>
    <border>
      <left style="thin">
        <color auto="1"/>
      </left>
      <right/>
      <top/>
      <bottom style="medium">
        <color auto="1"/>
      </bottom>
      <diagonal/>
    </border>
    <border>
      <left style="medium">
        <color indexed="64"/>
      </left>
      <right/>
      <top/>
      <bottom style="hair">
        <color auto="1"/>
      </bottom>
      <diagonal/>
    </border>
    <border>
      <left style="thin">
        <color auto="1"/>
      </left>
      <right/>
      <top/>
      <bottom style="hair">
        <color auto="1"/>
      </bottom>
      <diagonal/>
    </border>
    <border>
      <left style="thin">
        <color auto="1"/>
      </left>
      <right style="medium">
        <color auto="1"/>
      </right>
      <top/>
      <bottom style="hair">
        <color auto="1"/>
      </bottom>
      <diagonal/>
    </border>
    <border>
      <left/>
      <right style="medium">
        <color auto="1"/>
      </right>
      <top style="medium">
        <color indexed="64"/>
      </top>
      <bottom/>
      <diagonal/>
    </border>
    <border>
      <left style="thin">
        <color auto="1"/>
      </left>
      <right/>
      <top style="medium">
        <color auto="1"/>
      </top>
      <bottom/>
      <diagonal/>
    </border>
    <border diagonalUp="1" diagonalDown="1">
      <left style="hair">
        <color auto="1"/>
      </left>
      <right style="hair">
        <color auto="1"/>
      </right>
      <top style="hair">
        <color auto="1"/>
      </top>
      <bottom/>
      <diagonal style="hair">
        <color auto="1"/>
      </diagonal>
    </border>
    <border diagonalUp="1" diagonalDown="1">
      <left style="hair">
        <color auto="1"/>
      </left>
      <right style="hair">
        <color auto="1"/>
      </right>
      <top style="thin">
        <color indexed="64"/>
      </top>
      <bottom style="hair">
        <color auto="1"/>
      </bottom>
      <diagonal style="hair">
        <color auto="1"/>
      </diagonal>
    </border>
    <border>
      <left style="thin">
        <color auto="1"/>
      </left>
      <right style="thin">
        <color auto="1"/>
      </right>
      <top style="thin">
        <color indexed="64"/>
      </top>
      <bottom style="hair">
        <color auto="1"/>
      </bottom>
      <diagonal/>
    </border>
    <border>
      <left style="medium">
        <color auto="1"/>
      </left>
      <right style="medium">
        <color auto="1"/>
      </right>
      <top style="thin">
        <color indexed="64"/>
      </top>
      <bottom style="hair">
        <color auto="1"/>
      </bottom>
      <diagonal/>
    </border>
    <border>
      <left style="medium">
        <color auto="1"/>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medium">
        <color auto="1"/>
      </right>
      <top style="thin">
        <color indexed="64"/>
      </top>
      <bottom style="hair">
        <color auto="1"/>
      </bottom>
      <diagonal/>
    </border>
    <border>
      <left/>
      <right style="thin">
        <color indexed="64"/>
      </right>
      <top style="thin">
        <color indexed="64"/>
      </top>
      <bottom style="medium">
        <color auto="1"/>
      </bottom>
      <diagonal/>
    </border>
    <border>
      <left/>
      <right style="thin">
        <color indexed="64"/>
      </right>
      <top style="medium">
        <color auto="1"/>
      </top>
      <bottom style="thin">
        <color indexed="64"/>
      </bottom>
      <diagonal/>
    </border>
    <border>
      <left style="thin">
        <color rgb="FF969696"/>
      </left>
      <right/>
      <top style="thin">
        <color rgb="FF969696"/>
      </top>
      <bottom style="thin">
        <color rgb="FF969696"/>
      </bottom>
      <diagonal/>
    </border>
    <border>
      <left/>
      <right style="medium">
        <color indexed="64"/>
      </right>
      <top style="medium">
        <color auto="1"/>
      </top>
      <bottom style="hair">
        <color auto="1"/>
      </bottom>
      <diagonal/>
    </border>
    <border>
      <left/>
      <right style="medium">
        <color indexed="64"/>
      </right>
      <top style="medium">
        <color auto="1"/>
      </top>
      <bottom style="thin">
        <color indexed="64"/>
      </bottom>
      <diagonal/>
    </border>
    <border>
      <left style="medium">
        <color indexed="64"/>
      </left>
      <right style="thin">
        <color auto="1"/>
      </right>
      <top/>
      <bottom style="thin">
        <color auto="1"/>
      </bottom>
      <diagonal/>
    </border>
    <border>
      <left style="medium">
        <color auto="1"/>
      </left>
      <right/>
      <top style="thin">
        <color auto="1"/>
      </top>
      <bottom style="medium">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medium">
        <color indexed="64"/>
      </bottom>
      <diagonal/>
    </border>
    <border>
      <left style="thin">
        <color auto="1"/>
      </left>
      <right/>
      <top style="thin">
        <color rgb="FF969696"/>
      </top>
      <bottom style="thin">
        <color auto="1"/>
      </bottom>
      <diagonal/>
    </border>
    <border>
      <left/>
      <right/>
      <top style="thin">
        <color rgb="FF969696"/>
      </top>
      <bottom style="thin">
        <color auto="1"/>
      </bottom>
      <diagonal/>
    </border>
    <border>
      <left/>
      <right style="thin">
        <color auto="1"/>
      </right>
      <top style="thin">
        <color rgb="FF969696"/>
      </top>
      <bottom style="thin">
        <color auto="1"/>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indexed="64"/>
      </left>
      <right/>
      <top style="hair">
        <color auto="1"/>
      </top>
      <bottom/>
      <diagonal/>
    </border>
    <border>
      <left style="thin">
        <color auto="1"/>
      </left>
      <right/>
      <top style="hair">
        <color auto="1"/>
      </top>
      <bottom/>
      <diagonal/>
    </border>
    <border>
      <left style="hair">
        <color auto="1"/>
      </left>
      <right style="hair">
        <color auto="1"/>
      </right>
      <top style="hair">
        <color auto="1"/>
      </top>
      <bottom style="thin">
        <color auto="1"/>
      </bottom>
      <diagonal/>
    </border>
    <border>
      <left/>
      <right style="medium">
        <color auto="1"/>
      </right>
      <top/>
      <bottom style="hair">
        <color auto="1"/>
      </bottom>
      <diagonal/>
    </border>
    <border>
      <left style="medium">
        <color indexed="64"/>
      </left>
      <right style="hair">
        <color auto="1"/>
      </right>
      <top style="hair">
        <color auto="1"/>
      </top>
      <bottom style="thin">
        <color auto="1"/>
      </bottom>
      <diagonal/>
    </border>
    <border>
      <left style="hair">
        <color auto="1"/>
      </left>
      <right style="medium">
        <color indexed="64"/>
      </right>
      <top style="hair">
        <color auto="1"/>
      </top>
      <bottom style="thin">
        <color auto="1"/>
      </bottom>
      <diagonal/>
    </border>
  </borders>
  <cellStyleXfs count="10">
    <xf numFmtId="0" fontId="0" fillId="0" borderId="0"/>
    <xf numFmtId="166" fontId="47" fillId="0" borderId="0" applyBorder="0" applyProtection="0"/>
    <xf numFmtId="168" fontId="47" fillId="0" borderId="0" applyBorder="0" applyProtection="0"/>
    <xf numFmtId="169" fontId="25" fillId="0" borderId="0" applyBorder="0" applyProtection="0"/>
    <xf numFmtId="169" fontId="25" fillId="0" borderId="0" applyBorder="0" applyProtection="0"/>
    <xf numFmtId="0" fontId="48" fillId="0" borderId="0"/>
    <xf numFmtId="177" fontId="50" fillId="0" borderId="0"/>
    <xf numFmtId="180" fontId="48" fillId="0" borderId="0"/>
    <xf numFmtId="0" fontId="47" fillId="0" borderId="0"/>
    <xf numFmtId="0" fontId="52" fillId="0" borderId="0"/>
  </cellStyleXfs>
  <cellXfs count="501">
    <xf numFmtId="0" fontId="0" fillId="0" borderId="0" xfId="0"/>
    <xf numFmtId="0" fontId="1" fillId="0" borderId="0" xfId="0" applyFont="1"/>
    <xf numFmtId="0" fontId="2" fillId="0" borderId="0" xfId="0" applyFont="1"/>
    <xf numFmtId="0" fontId="4" fillId="0" borderId="0" xfId="0" applyFont="1"/>
    <xf numFmtId="0" fontId="5" fillId="0" borderId="0" xfId="0" applyFont="1"/>
    <xf numFmtId="0" fontId="6" fillId="0" borderId="0" xfId="0" applyFont="1"/>
    <xf numFmtId="0" fontId="7" fillId="0" borderId="0" xfId="0" applyFont="1" applyAlignment="1">
      <alignment vertical="center"/>
    </xf>
    <xf numFmtId="0" fontId="7" fillId="0" borderId="0" xfId="0" applyFont="1" applyAlignment="1">
      <alignment vertical="top"/>
    </xf>
    <xf numFmtId="0" fontId="8" fillId="0" borderId="0" xfId="0" applyFont="1"/>
    <xf numFmtId="0" fontId="9" fillId="0" borderId="0" xfId="0" applyFont="1"/>
    <xf numFmtId="0" fontId="11" fillId="0" borderId="0" xfId="0" applyFont="1"/>
    <xf numFmtId="0" fontId="0" fillId="0" borderId="0" xfId="0" applyAlignment="1">
      <alignment vertical="center"/>
    </xf>
    <xf numFmtId="164" fontId="0" fillId="0" borderId="0" xfId="0" applyNumberFormat="1" applyAlignment="1">
      <alignment vertical="center"/>
    </xf>
    <xf numFmtId="0" fontId="0" fillId="0" borderId="3" xfId="0" applyBorder="1" applyAlignment="1">
      <alignment vertical="center"/>
    </xf>
    <xf numFmtId="165" fontId="0" fillId="0" borderId="4" xfId="0" applyNumberFormat="1" applyBorder="1" applyAlignment="1">
      <alignment vertical="center"/>
    </xf>
    <xf numFmtId="0" fontId="13" fillId="0" borderId="5" xfId="0" applyFont="1" applyBorder="1" applyAlignment="1">
      <alignment horizontal="left" vertical="center"/>
    </xf>
    <xf numFmtId="164" fontId="15" fillId="0" borderId="5" xfId="0" applyNumberFormat="1" applyFont="1" applyBorder="1" applyAlignment="1">
      <alignment horizontal="right" vertical="center"/>
    </xf>
    <xf numFmtId="0" fontId="0" fillId="0" borderId="0" xfId="0" applyAlignment="1">
      <alignment horizontal="center" vertical="center"/>
    </xf>
    <xf numFmtId="165" fontId="0" fillId="0" borderId="0" xfId="0" applyNumberFormat="1" applyAlignment="1">
      <alignment vertical="center"/>
    </xf>
    <xf numFmtId="0" fontId="13" fillId="0" borderId="5" xfId="0" applyFont="1" applyBorder="1" applyAlignment="1">
      <alignment horizontal="center" vertical="center" wrapText="1"/>
    </xf>
    <xf numFmtId="164" fontId="13" fillId="0" borderId="5" xfId="0" applyNumberFormat="1" applyFont="1" applyBorder="1" applyAlignment="1">
      <alignment horizontal="center" vertical="center"/>
    </xf>
    <xf numFmtId="165" fontId="0" fillId="0" borderId="5" xfId="0" applyNumberFormat="1" applyBorder="1" applyAlignment="1">
      <alignment horizontal="center" vertical="center"/>
    </xf>
    <xf numFmtId="164" fontId="0" fillId="0" borderId="0" xfId="0" applyNumberFormat="1" applyAlignment="1">
      <alignment horizontal="center" vertical="center"/>
    </xf>
    <xf numFmtId="165" fontId="0" fillId="0" borderId="7" xfId="0" applyNumberFormat="1" applyBorder="1" applyAlignment="1">
      <alignment vertical="center"/>
    </xf>
    <xf numFmtId="165" fontId="0" fillId="5" borderId="9" xfId="0" applyNumberFormat="1" applyFill="1" applyBorder="1" applyAlignment="1">
      <alignment vertical="center"/>
    </xf>
    <xf numFmtId="0" fontId="0" fillId="0" borderId="3" xfId="0" applyBorder="1" applyAlignment="1">
      <alignment horizontal="center" vertical="center"/>
    </xf>
    <xf numFmtId="164" fontId="0" fillId="0" borderId="10" xfId="0" applyNumberFormat="1" applyBorder="1" applyAlignment="1">
      <alignment vertical="center"/>
    </xf>
    <xf numFmtId="164" fontId="0" fillId="0" borderId="4" xfId="0" applyNumberFormat="1" applyBorder="1" applyAlignment="1">
      <alignment vertical="center"/>
    </xf>
    <xf numFmtId="0" fontId="0" fillId="0" borderId="10" xfId="0" applyBorder="1" applyAlignment="1">
      <alignment vertical="center"/>
    </xf>
    <xf numFmtId="164" fontId="0" fillId="0" borderId="2" xfId="0" applyNumberFormat="1" applyBorder="1" applyAlignment="1">
      <alignment vertical="center"/>
    </xf>
    <xf numFmtId="164" fontId="0" fillId="0" borderId="11" xfId="0" applyNumberFormat="1" applyBorder="1" applyAlignment="1">
      <alignment vertical="center"/>
    </xf>
    <xf numFmtId="164" fontId="0" fillId="0" borderId="7" xfId="0" applyNumberFormat="1" applyBorder="1" applyAlignment="1">
      <alignment vertical="center"/>
    </xf>
    <xf numFmtId="0" fontId="13" fillId="7" borderId="5" xfId="0" applyFont="1" applyFill="1" applyBorder="1" applyAlignment="1">
      <alignment vertical="center"/>
    </xf>
    <xf numFmtId="164" fontId="13" fillId="7" borderId="8" xfId="0" applyNumberFormat="1" applyFont="1" applyFill="1" applyBorder="1" applyAlignment="1">
      <alignment vertical="center"/>
    </xf>
    <xf numFmtId="0" fontId="0" fillId="0" borderId="7" xfId="0" applyBorder="1" applyAlignment="1">
      <alignment vertical="center"/>
    </xf>
    <xf numFmtId="164" fontId="13" fillId="7" borderId="12" xfId="0" applyNumberFormat="1" applyFont="1" applyFill="1" applyBorder="1" applyAlignment="1">
      <alignment vertical="center"/>
    </xf>
    <xf numFmtId="0" fontId="13" fillId="7" borderId="5" xfId="0" applyFont="1" applyFill="1" applyBorder="1" applyAlignment="1">
      <alignment vertical="center" wrapText="1"/>
    </xf>
    <xf numFmtId="164" fontId="13" fillId="7" borderId="5" xfId="0" applyNumberFormat="1" applyFont="1" applyFill="1" applyBorder="1" applyAlignment="1">
      <alignment vertical="center"/>
    </xf>
    <xf numFmtId="0" fontId="13" fillId="0" borderId="7" xfId="0" applyFont="1" applyBorder="1" applyAlignment="1">
      <alignment vertical="center"/>
    </xf>
    <xf numFmtId="0" fontId="18" fillId="0" borderId="0" xfId="0" applyFont="1" applyAlignment="1">
      <alignment vertical="center"/>
    </xf>
    <xf numFmtId="0" fontId="19" fillId="8" borderId="8" xfId="0" applyFont="1" applyFill="1" applyBorder="1" applyAlignment="1">
      <alignment vertical="center"/>
    </xf>
    <xf numFmtId="164" fontId="19" fillId="8" borderId="5" xfId="0" applyNumberFormat="1" applyFont="1" applyFill="1" applyBorder="1" applyAlignment="1">
      <alignment vertical="center"/>
    </xf>
    <xf numFmtId="165" fontId="0" fillId="8" borderId="7" xfId="0" applyNumberFormat="1" applyFill="1" applyBorder="1" applyAlignment="1">
      <alignment vertical="center"/>
    </xf>
    <xf numFmtId="0" fontId="19" fillId="0" borderId="10" xfId="0" applyFont="1" applyBorder="1" applyAlignment="1">
      <alignment vertical="center"/>
    </xf>
    <xf numFmtId="164" fontId="19" fillId="0" borderId="2" xfId="0" applyNumberFormat="1" applyFont="1" applyBorder="1" applyAlignment="1">
      <alignment vertical="center"/>
    </xf>
    <xf numFmtId="0" fontId="13" fillId="6" borderId="5" xfId="0" applyFont="1" applyFill="1" applyBorder="1" applyAlignment="1">
      <alignment vertical="center"/>
    </xf>
    <xf numFmtId="0" fontId="19" fillId="8" borderId="5" xfId="0" applyFont="1" applyFill="1" applyBorder="1" applyAlignment="1">
      <alignment vertical="center"/>
    </xf>
    <xf numFmtId="0" fontId="19" fillId="8" borderId="8" xfId="0" applyFont="1" applyFill="1" applyBorder="1" applyAlignment="1">
      <alignment vertical="center" wrapText="1"/>
    </xf>
    <xf numFmtId="164" fontId="13" fillId="8" borderId="5" xfId="0" applyNumberFormat="1" applyFont="1" applyFill="1" applyBorder="1" applyAlignment="1">
      <alignment vertical="center"/>
    </xf>
    <xf numFmtId="0" fontId="0" fillId="0" borderId="7" xfId="0" applyBorder="1" applyAlignment="1">
      <alignment horizontal="center" vertical="center"/>
    </xf>
    <xf numFmtId="0" fontId="0" fillId="0" borderId="7" xfId="0" applyBorder="1" applyAlignment="1">
      <alignment vertical="center" wrapText="1"/>
    </xf>
    <xf numFmtId="0" fontId="18" fillId="0" borderId="3" xfId="0" applyFont="1" applyBorder="1" applyAlignment="1">
      <alignment vertical="center"/>
    </xf>
    <xf numFmtId="164" fontId="19" fillId="0" borderId="5" xfId="0" applyNumberFormat="1" applyFont="1" applyBorder="1" applyAlignment="1">
      <alignment vertical="center"/>
    </xf>
    <xf numFmtId="164" fontId="19" fillId="8" borderId="12" xfId="0" applyNumberFormat="1" applyFont="1" applyFill="1" applyBorder="1" applyAlignment="1">
      <alignment vertical="center"/>
    </xf>
    <xf numFmtId="0" fontId="20" fillId="8" borderId="5" xfId="0" applyFont="1" applyFill="1" applyBorder="1" applyAlignment="1">
      <alignment vertical="center"/>
    </xf>
    <xf numFmtId="164" fontId="21" fillId="8" borderId="12" xfId="0" applyNumberFormat="1" applyFont="1" applyFill="1" applyBorder="1" applyAlignment="1">
      <alignment vertical="center"/>
    </xf>
    <xf numFmtId="164" fontId="21" fillId="8" borderId="5" xfId="0" applyNumberFormat="1" applyFont="1" applyFill="1" applyBorder="1" applyAlignment="1">
      <alignment vertical="center"/>
    </xf>
    <xf numFmtId="0" fontId="15" fillId="0" borderId="0" xfId="0" applyFont="1"/>
    <xf numFmtId="14" fontId="15" fillId="0" borderId="0" xfId="0" applyNumberFormat="1" applyFont="1"/>
    <xf numFmtId="14" fontId="23" fillId="3" borderId="14" xfId="0" applyNumberFormat="1" applyFont="1" applyFill="1" applyBorder="1" applyAlignment="1">
      <alignment horizontal="center" vertical="center" wrapText="1"/>
    </xf>
    <xf numFmtId="0" fontId="23" fillId="10" borderId="16" xfId="0" applyFont="1" applyFill="1" applyBorder="1" applyAlignment="1">
      <alignment horizontal="center" vertical="center" wrapText="1"/>
    </xf>
    <xf numFmtId="14" fontId="23" fillId="9" borderId="17" xfId="0" applyNumberFormat="1" applyFont="1" applyFill="1" applyBorder="1" applyAlignment="1">
      <alignment horizontal="center" vertical="center" wrapText="1"/>
    </xf>
    <xf numFmtId="14" fontId="23" fillId="9" borderId="14" xfId="0" applyNumberFormat="1" applyFont="1" applyFill="1" applyBorder="1" applyAlignment="1">
      <alignment horizontal="center" vertical="center" wrapText="1"/>
    </xf>
    <xf numFmtId="0" fontId="24" fillId="10" borderId="18" xfId="0" applyFont="1" applyFill="1" applyBorder="1" applyAlignment="1">
      <alignment horizontal="center" vertical="center" wrapText="1"/>
    </xf>
    <xf numFmtId="49" fontId="23" fillId="3" borderId="21" xfId="0" applyNumberFormat="1" applyFont="1" applyFill="1" applyBorder="1" applyAlignment="1">
      <alignment horizontal="center" vertical="center" wrapText="1"/>
    </xf>
    <xf numFmtId="0" fontId="15" fillId="0" borderId="23" xfId="0" applyFont="1" applyBorder="1"/>
    <xf numFmtId="0" fontId="15" fillId="8" borderId="24" xfId="0" applyFont="1" applyFill="1" applyBorder="1"/>
    <xf numFmtId="14" fontId="15" fillId="0" borderId="23" xfId="0" applyNumberFormat="1" applyFont="1" applyBorder="1" applyAlignment="1">
      <alignment horizontal="center" vertical="center"/>
    </xf>
    <xf numFmtId="0" fontId="15" fillId="0" borderId="25" xfId="0" applyFont="1" applyBorder="1"/>
    <xf numFmtId="167" fontId="15" fillId="0" borderId="27" xfId="1" applyNumberFormat="1" applyFont="1" applyBorder="1" applyProtection="1"/>
    <xf numFmtId="167" fontId="15" fillId="0" borderId="28" xfId="1" applyNumberFormat="1" applyFont="1" applyBorder="1" applyProtection="1"/>
    <xf numFmtId="167" fontId="15" fillId="0" borderId="29" xfId="1" applyNumberFormat="1" applyFont="1" applyBorder="1" applyProtection="1"/>
    <xf numFmtId="167" fontId="15" fillId="3" borderId="27" xfId="0" applyNumberFormat="1" applyFont="1" applyFill="1" applyBorder="1"/>
    <xf numFmtId="167" fontId="15" fillId="3" borderId="28" xfId="0" applyNumberFormat="1" applyFont="1" applyFill="1" applyBorder="1"/>
    <xf numFmtId="167" fontId="15" fillId="3" borderId="29" xfId="0" applyNumberFormat="1" applyFont="1" applyFill="1" applyBorder="1"/>
    <xf numFmtId="0" fontId="15" fillId="0" borderId="31" xfId="0" applyFont="1" applyBorder="1"/>
    <xf numFmtId="14" fontId="15" fillId="0" borderId="31" xfId="0" applyNumberFormat="1" applyFont="1" applyBorder="1"/>
    <xf numFmtId="0" fontId="15" fillId="0" borderId="33" xfId="0" applyFont="1" applyBorder="1"/>
    <xf numFmtId="167" fontId="15" fillId="0" borderId="34" xfId="1" applyNumberFormat="1" applyFont="1" applyBorder="1" applyProtection="1"/>
    <xf numFmtId="167" fontId="15" fillId="0" borderId="5" xfId="1" applyNumberFormat="1" applyFont="1" applyBorder="1" applyProtection="1"/>
    <xf numFmtId="167" fontId="15" fillId="0" borderId="35" xfId="1" applyNumberFormat="1" applyFont="1" applyBorder="1" applyProtection="1"/>
    <xf numFmtId="167" fontId="15" fillId="3" borderId="34" xfId="0" applyNumberFormat="1" applyFont="1" applyFill="1" applyBorder="1"/>
    <xf numFmtId="167" fontId="15" fillId="3" borderId="5" xfId="0" applyNumberFormat="1" applyFont="1" applyFill="1" applyBorder="1"/>
    <xf numFmtId="167" fontId="15" fillId="3" borderId="35" xfId="0" applyNumberFormat="1" applyFont="1" applyFill="1" applyBorder="1"/>
    <xf numFmtId="0" fontId="15" fillId="0" borderId="36" xfId="0" applyFont="1" applyBorder="1"/>
    <xf numFmtId="14" fontId="15" fillId="0" borderId="36" xfId="0" applyNumberFormat="1" applyFont="1" applyBorder="1"/>
    <xf numFmtId="0" fontId="15" fillId="0" borderId="37" xfId="0" applyFont="1" applyBorder="1"/>
    <xf numFmtId="167" fontId="15" fillId="0" borderId="39" xfId="1" applyNumberFormat="1" applyFont="1" applyBorder="1" applyProtection="1"/>
    <xf numFmtId="167" fontId="15" fillId="0" borderId="40" xfId="1" applyNumberFormat="1" applyFont="1" applyBorder="1" applyProtection="1"/>
    <xf numFmtId="167" fontId="15" fillId="0" borderId="41" xfId="1" applyNumberFormat="1" applyFont="1" applyBorder="1" applyProtection="1"/>
    <xf numFmtId="167" fontId="15" fillId="3" borderId="39" xfId="0" applyNumberFormat="1" applyFont="1" applyFill="1" applyBorder="1"/>
    <xf numFmtId="167" fontId="15" fillId="3" borderId="41" xfId="0" applyNumberFormat="1" applyFont="1" applyFill="1" applyBorder="1"/>
    <xf numFmtId="0" fontId="23" fillId="10" borderId="16" xfId="0" applyFont="1" applyFill="1" applyBorder="1" applyAlignment="1">
      <alignment horizontal="left"/>
    </xf>
    <xf numFmtId="0" fontId="15" fillId="10" borderId="18" xfId="0" applyFont="1" applyFill="1" applyBorder="1"/>
    <xf numFmtId="0" fontId="15" fillId="10" borderId="18" xfId="0" applyFont="1" applyFill="1" applyBorder="1" applyAlignment="1">
      <alignment horizontal="center" vertical="center" wrapText="1"/>
    </xf>
    <xf numFmtId="0" fontId="15" fillId="11" borderId="18" xfId="0" applyFont="1" applyFill="1" applyBorder="1"/>
    <xf numFmtId="0" fontId="15" fillId="0" borderId="0" xfId="0" applyFont="1" applyAlignment="1">
      <alignment horizontal="right"/>
    </xf>
    <xf numFmtId="167" fontId="15" fillId="0" borderId="0" xfId="1" applyNumberFormat="1" applyFont="1" applyBorder="1" applyProtection="1"/>
    <xf numFmtId="0" fontId="23" fillId="0" borderId="0" xfId="0" applyFont="1" applyAlignment="1">
      <alignment horizontal="right"/>
    </xf>
    <xf numFmtId="14" fontId="15" fillId="0" borderId="44" xfId="0" applyNumberFormat="1" applyFont="1" applyBorder="1" applyAlignment="1">
      <alignment horizontal="center" vertical="center"/>
    </xf>
    <xf numFmtId="0" fontId="15" fillId="0" borderId="45" xfId="0" applyFont="1" applyBorder="1"/>
    <xf numFmtId="167" fontId="15" fillId="3" borderId="42" xfId="1" applyNumberFormat="1" applyFont="1" applyFill="1" applyBorder="1" applyProtection="1"/>
    <xf numFmtId="167" fontId="15" fillId="3" borderId="1" xfId="1" applyNumberFormat="1" applyFont="1" applyFill="1" applyBorder="1" applyProtection="1"/>
    <xf numFmtId="167" fontId="15" fillId="3" borderId="46" xfId="1" applyNumberFormat="1" applyFont="1" applyFill="1" applyBorder="1" applyProtection="1"/>
    <xf numFmtId="0" fontId="15" fillId="0" borderId="45" xfId="0" applyFont="1" applyBorder="1" applyAlignment="1">
      <alignment horizontal="right"/>
    </xf>
    <xf numFmtId="167" fontId="15" fillId="3" borderId="46" xfId="0" applyNumberFormat="1" applyFont="1" applyFill="1" applyBorder="1"/>
    <xf numFmtId="0" fontId="15" fillId="0" borderId="48" xfId="0" applyFont="1" applyBorder="1" applyAlignment="1">
      <alignment horizontal="right"/>
    </xf>
    <xf numFmtId="168" fontId="15" fillId="3" borderId="42" xfId="2" applyFont="1" applyFill="1" applyBorder="1" applyProtection="1"/>
    <xf numFmtId="168" fontId="15" fillId="3" borderId="1" xfId="2" applyFont="1" applyFill="1" applyBorder="1" applyProtection="1"/>
    <xf numFmtId="168" fontId="15" fillId="3" borderId="46" xfId="2" applyFont="1" applyFill="1" applyBorder="1" applyProtection="1"/>
    <xf numFmtId="168" fontId="15" fillId="3" borderId="50" xfId="2" applyFont="1" applyFill="1" applyBorder="1" applyProtection="1"/>
    <xf numFmtId="168" fontId="15" fillId="3" borderId="47" xfId="2" applyFont="1" applyFill="1" applyBorder="1" applyProtection="1"/>
    <xf numFmtId="0" fontId="15" fillId="0" borderId="51" xfId="0" applyFont="1" applyBorder="1" applyAlignment="1">
      <alignment horizontal="right"/>
    </xf>
    <xf numFmtId="14" fontId="23" fillId="9" borderId="53" xfId="0" applyNumberFormat="1" applyFont="1" applyFill="1" applyBorder="1" applyAlignment="1">
      <alignment horizontal="center" vertical="center" wrapText="1"/>
    </xf>
    <xf numFmtId="49" fontId="23" fillId="9" borderId="53" xfId="0" applyNumberFormat="1" applyFont="1" applyFill="1" applyBorder="1" applyAlignment="1">
      <alignment horizontal="center" vertical="center" wrapText="1"/>
    </xf>
    <xf numFmtId="0" fontId="15" fillId="0" borderId="1" xfId="0" applyFont="1" applyBorder="1" applyAlignment="1">
      <alignment horizontal="right" vertical="center"/>
    </xf>
    <xf numFmtId="165" fontId="0" fillId="0" borderId="54" xfId="0" applyNumberFormat="1" applyBorder="1"/>
    <xf numFmtId="4" fontId="15" fillId="0" borderId="1" xfId="0" applyNumberFormat="1" applyFont="1" applyBorder="1"/>
    <xf numFmtId="167" fontId="15" fillId="0" borderId="1" xfId="0" applyNumberFormat="1" applyFont="1" applyBorder="1"/>
    <xf numFmtId="165" fontId="0" fillId="0" borderId="1" xfId="0" applyNumberFormat="1" applyBorder="1"/>
    <xf numFmtId="0" fontId="0" fillId="0" borderId="55" xfId="0" applyBorder="1"/>
    <xf numFmtId="0" fontId="0" fillId="0" borderId="56" xfId="0" applyBorder="1"/>
    <xf numFmtId="0" fontId="23" fillId="12" borderId="1" xfId="0" applyFont="1" applyFill="1" applyBorder="1" applyAlignment="1">
      <alignment horizontal="right" vertical="center"/>
    </xf>
    <xf numFmtId="165" fontId="13" fillId="12" borderId="1" xfId="0" applyNumberFormat="1" applyFont="1" applyFill="1" applyBorder="1"/>
    <xf numFmtId="4" fontId="23" fillId="12" borderId="1" xfId="0" applyNumberFormat="1" applyFont="1" applyFill="1" applyBorder="1"/>
    <xf numFmtId="0" fontId="15" fillId="12" borderId="0" xfId="0" applyFont="1" applyFill="1" applyAlignment="1">
      <alignment horizontal="right"/>
    </xf>
    <xf numFmtId="168" fontId="15" fillId="12" borderId="1" xfId="2" applyFont="1" applyFill="1" applyBorder="1" applyProtection="1"/>
    <xf numFmtId="0" fontId="15" fillId="12" borderId="0" xfId="0" applyFont="1" applyFill="1"/>
    <xf numFmtId="0" fontId="26" fillId="0" borderId="0" xfId="3" applyNumberFormat="1" applyFont="1" applyBorder="1" applyAlignment="1" applyProtection="1">
      <alignment horizontal="justify" wrapText="1"/>
    </xf>
    <xf numFmtId="0" fontId="26" fillId="0" borderId="0" xfId="3" applyNumberFormat="1" applyFont="1" applyBorder="1" applyAlignment="1" applyProtection="1">
      <alignment horizontal="left" vertical="center" wrapText="1"/>
    </xf>
    <xf numFmtId="0" fontId="23" fillId="0" borderId="0" xfId="3" applyNumberFormat="1" applyFont="1" applyBorder="1" applyAlignment="1" applyProtection="1">
      <alignment horizontal="left" vertical="top"/>
    </xf>
    <xf numFmtId="0" fontId="28" fillId="3" borderId="58" xfId="0" applyFont="1" applyFill="1" applyBorder="1" applyAlignment="1">
      <alignment horizontal="center" vertical="center" wrapText="1"/>
    </xf>
    <xf numFmtId="0" fontId="15" fillId="3" borderId="58" xfId="0" applyFont="1" applyFill="1" applyBorder="1" applyAlignment="1">
      <alignment horizontal="center" vertical="center" wrapText="1"/>
    </xf>
    <xf numFmtId="0" fontId="23" fillId="3" borderId="58" xfId="0" applyFont="1" applyFill="1" applyBorder="1" applyAlignment="1">
      <alignment horizontal="center" vertical="center" wrapText="1"/>
    </xf>
    <xf numFmtId="0" fontId="31" fillId="3" borderId="58" xfId="0" applyFont="1" applyFill="1" applyBorder="1" applyAlignment="1">
      <alignment horizontal="center" vertical="center" wrapText="1"/>
    </xf>
    <xf numFmtId="0" fontId="15" fillId="14" borderId="58" xfId="0" applyFont="1" applyFill="1" applyBorder="1" applyAlignment="1">
      <alignment horizontal="center" vertical="center" wrapText="1"/>
    </xf>
    <xf numFmtId="0" fontId="31" fillId="14" borderId="58" xfId="0" applyFont="1" applyFill="1" applyBorder="1" applyAlignment="1">
      <alignment horizontal="center" vertical="center" wrapText="1"/>
    </xf>
    <xf numFmtId="0" fontId="15" fillId="7" borderId="59" xfId="3" applyNumberFormat="1" applyFont="1" applyFill="1" applyBorder="1" applyAlignment="1" applyProtection="1">
      <alignment horizontal="left" vertical="center" wrapText="1" indent="1"/>
      <protection locked="0"/>
    </xf>
    <xf numFmtId="170" fontId="15" fillId="7" borderId="59" xfId="3" applyNumberFormat="1" applyFont="1" applyFill="1" applyBorder="1" applyAlignment="1" applyProtection="1">
      <alignment vertical="center"/>
      <protection locked="0"/>
    </xf>
    <xf numFmtId="171" fontId="15" fillId="7" borderId="60" xfId="3" applyNumberFormat="1" applyFont="1" applyFill="1" applyBorder="1" applyAlignment="1" applyProtection="1">
      <alignment horizontal="center" vertical="center" wrapText="1"/>
      <protection locked="0"/>
    </xf>
    <xf numFmtId="165" fontId="15" fillId="7" borderId="61" xfId="3" applyNumberFormat="1" applyFont="1" applyFill="1" applyBorder="1" applyAlignment="1" applyProtection="1">
      <alignment horizontal="center" vertical="center" wrapText="1"/>
      <protection locked="0"/>
    </xf>
    <xf numFmtId="172" fontId="15" fillId="7" borderId="61" xfId="3" applyNumberFormat="1" applyFont="1" applyFill="1" applyBorder="1" applyAlignment="1" applyProtection="1">
      <alignment horizontal="right" vertical="center" wrapText="1"/>
      <protection locked="0"/>
    </xf>
    <xf numFmtId="172" fontId="15" fillId="7" borderId="60" xfId="3" applyNumberFormat="1" applyFont="1" applyFill="1" applyBorder="1" applyAlignment="1" applyProtection="1">
      <alignment horizontal="right" vertical="center" wrapText="1"/>
      <protection locked="0"/>
    </xf>
    <xf numFmtId="0" fontId="15" fillId="7" borderId="62" xfId="3" applyNumberFormat="1" applyFont="1" applyFill="1" applyBorder="1" applyAlignment="1" applyProtection="1">
      <alignment horizontal="left" vertical="center" wrapText="1" indent="1"/>
      <protection locked="0"/>
    </xf>
    <xf numFmtId="170" fontId="15" fillId="7" borderId="62" xfId="3" applyNumberFormat="1" applyFont="1" applyFill="1" applyBorder="1" applyAlignment="1" applyProtection="1">
      <alignment vertical="center"/>
      <protection locked="0"/>
    </xf>
    <xf numFmtId="171" fontId="15" fillId="7" borderId="61" xfId="3" applyNumberFormat="1" applyFont="1" applyFill="1" applyBorder="1" applyAlignment="1" applyProtection="1">
      <alignment horizontal="center" vertical="center" wrapText="1"/>
      <protection locked="0"/>
    </xf>
    <xf numFmtId="0" fontId="15" fillId="7" borderId="63" xfId="3" applyNumberFormat="1" applyFont="1" applyFill="1" applyBorder="1" applyAlignment="1" applyProtection="1">
      <alignment horizontal="left" vertical="center" wrapText="1" indent="1"/>
      <protection locked="0"/>
    </xf>
    <xf numFmtId="170" fontId="15" fillId="7" borderId="63" xfId="3" applyNumberFormat="1" applyFont="1" applyFill="1" applyBorder="1" applyAlignment="1" applyProtection="1">
      <alignment vertical="center"/>
      <protection locked="0"/>
    </xf>
    <xf numFmtId="171" fontId="15" fillId="7" borderId="64" xfId="3" applyNumberFormat="1" applyFont="1" applyFill="1" applyBorder="1" applyAlignment="1" applyProtection="1">
      <alignment horizontal="center" vertical="center" wrapText="1"/>
      <protection locked="0"/>
    </xf>
    <xf numFmtId="172" fontId="15" fillId="7" borderId="64" xfId="3" applyNumberFormat="1" applyFont="1" applyFill="1" applyBorder="1" applyAlignment="1" applyProtection="1">
      <alignment horizontal="right" vertical="center" wrapText="1"/>
      <protection locked="0"/>
    </xf>
    <xf numFmtId="0" fontId="23" fillId="0" borderId="65" xfId="3" applyNumberFormat="1" applyFont="1" applyBorder="1" applyAlignment="1" applyProtection="1">
      <alignment horizontal="left" vertical="center" wrapText="1"/>
    </xf>
    <xf numFmtId="170" fontId="23" fillId="0" borderId="65" xfId="3" applyNumberFormat="1" applyFont="1" applyBorder="1" applyAlignment="1" applyProtection="1">
      <alignment vertical="center"/>
    </xf>
    <xf numFmtId="171" fontId="23" fillId="0" borderId="66" xfId="3" applyNumberFormat="1" applyFont="1" applyBorder="1" applyAlignment="1" applyProtection="1">
      <alignment horizontal="center" vertical="center" wrapText="1"/>
    </xf>
    <xf numFmtId="165" fontId="23" fillId="0" borderId="67" xfId="3" applyNumberFormat="1" applyFont="1" applyBorder="1" applyAlignment="1" applyProtection="1">
      <alignment horizontal="center" vertical="center" wrapText="1"/>
    </xf>
    <xf numFmtId="172" fontId="23" fillId="0" borderId="65" xfId="3" applyNumberFormat="1" applyFont="1" applyBorder="1" applyAlignment="1" applyProtection="1">
      <alignment horizontal="right" vertical="center"/>
    </xf>
    <xf numFmtId="172" fontId="23" fillId="0" borderId="65" xfId="3" applyNumberFormat="1" applyFont="1" applyBorder="1" applyAlignment="1" applyProtection="1">
      <alignment horizontal="right" vertical="center" wrapText="1"/>
    </xf>
    <xf numFmtId="0" fontId="32" fillId="0" borderId="65" xfId="3" applyNumberFormat="1" applyFont="1" applyBorder="1" applyAlignment="1" applyProtection="1">
      <alignment horizontal="left" vertical="center" wrapText="1"/>
    </xf>
    <xf numFmtId="0" fontId="25" fillId="0" borderId="0" xfId="0" applyFont="1"/>
    <xf numFmtId="0" fontId="32" fillId="0" borderId="68" xfId="3" applyNumberFormat="1" applyFont="1" applyBorder="1" applyAlignment="1" applyProtection="1">
      <alignment horizontal="left" vertical="center" wrapText="1"/>
    </xf>
    <xf numFmtId="170" fontId="23" fillId="0" borderId="68" xfId="3" applyNumberFormat="1" applyFont="1" applyBorder="1" applyAlignment="1" applyProtection="1">
      <alignment vertical="center"/>
    </xf>
    <xf numFmtId="171" fontId="23" fillId="0" borderId="69" xfId="3" applyNumberFormat="1" applyFont="1" applyBorder="1" applyAlignment="1" applyProtection="1">
      <alignment horizontal="center" vertical="center" wrapText="1"/>
    </xf>
    <xf numFmtId="165" fontId="23" fillId="0" borderId="61" xfId="3" applyNumberFormat="1" applyFont="1" applyBorder="1" applyAlignment="1" applyProtection="1">
      <alignment horizontal="center" vertical="center" wrapText="1"/>
      <protection locked="0"/>
    </xf>
    <xf numFmtId="172" fontId="23" fillId="0" borderId="61" xfId="3" applyNumberFormat="1" applyFont="1" applyBorder="1" applyAlignment="1" applyProtection="1">
      <alignment horizontal="right" vertical="center" wrapText="1"/>
      <protection locked="0"/>
    </xf>
    <xf numFmtId="0" fontId="23" fillId="0" borderId="70" xfId="3" applyNumberFormat="1" applyFont="1" applyBorder="1" applyAlignment="1" applyProtection="1">
      <alignment horizontal="left" vertical="center"/>
    </xf>
    <xf numFmtId="170" fontId="23" fillId="0" borderId="70" xfId="3" applyNumberFormat="1" applyFont="1" applyBorder="1" applyAlignment="1" applyProtection="1">
      <alignment vertical="center"/>
    </xf>
    <xf numFmtId="165" fontId="23" fillId="0" borderId="71" xfId="3" applyNumberFormat="1" applyFont="1" applyBorder="1" applyAlignment="1" applyProtection="1">
      <alignment horizontal="center" vertical="center" wrapText="1"/>
    </xf>
    <xf numFmtId="172" fontId="23" fillId="0" borderId="70" xfId="3" applyNumberFormat="1" applyFont="1" applyBorder="1" applyAlignment="1" applyProtection="1">
      <alignment horizontal="right" vertical="center"/>
    </xf>
    <xf numFmtId="0" fontId="34" fillId="0" borderId="0" xfId="0" applyFont="1"/>
    <xf numFmtId="0" fontId="14" fillId="0" borderId="0" xfId="0" applyFont="1" applyAlignment="1">
      <alignment horizontal="left" vertical="center" readingOrder="1"/>
    </xf>
    <xf numFmtId="0" fontId="0" fillId="0" borderId="1" xfId="0" applyBorder="1" applyAlignment="1">
      <alignment wrapText="1"/>
    </xf>
    <xf numFmtId="0" fontId="27" fillId="0" borderId="0" xfId="0" applyFont="1"/>
    <xf numFmtId="0" fontId="17" fillId="0" borderId="0" xfId="0" applyFont="1" applyAlignment="1">
      <alignment horizontal="center" vertical="center" wrapText="1"/>
    </xf>
    <xf numFmtId="175" fontId="17" fillId="0" borderId="0" xfId="0" applyNumberFormat="1" applyFont="1" applyAlignment="1">
      <alignment vertical="center" wrapText="1"/>
    </xf>
    <xf numFmtId="0" fontId="23" fillId="0" borderId="0" xfId="0" applyFont="1"/>
    <xf numFmtId="0" fontId="0" fillId="0" borderId="0" xfId="0" applyAlignment="1">
      <alignment wrapText="1"/>
    </xf>
    <xf numFmtId="0" fontId="15" fillId="0" borderId="0" xfId="0" applyFont="1" applyAlignment="1">
      <alignment wrapText="1"/>
    </xf>
    <xf numFmtId="0" fontId="23" fillId="0" borderId="0" xfId="0" applyFont="1" applyAlignment="1">
      <alignment horizontal="left" vertical="center" wrapText="1"/>
    </xf>
    <xf numFmtId="0" fontId="26" fillId="0" borderId="0" xfId="0" applyFont="1"/>
    <xf numFmtId="0" fontId="23" fillId="0" borderId="0" xfId="0" applyFont="1" applyAlignment="1">
      <alignment horizontal="center" wrapText="1"/>
    </xf>
    <xf numFmtId="0" fontId="15" fillId="0" borderId="0" xfId="0" applyFont="1" applyAlignment="1">
      <alignment horizontal="center" wrapText="1"/>
    </xf>
    <xf numFmtId="0" fontId="25" fillId="14" borderId="58" xfId="0" applyFont="1" applyFill="1" applyBorder="1" applyAlignment="1">
      <alignment horizontal="center" vertical="center" wrapText="1"/>
    </xf>
    <xf numFmtId="49" fontId="36" fillId="7" borderId="58" xfId="0" applyNumberFormat="1" applyFont="1" applyFill="1" applyBorder="1" applyAlignment="1" applyProtection="1">
      <alignment horizontal="center" vertical="center" wrapText="1"/>
      <protection locked="0"/>
    </xf>
    <xf numFmtId="49" fontId="36" fillId="7" borderId="58" xfId="0" applyNumberFormat="1" applyFont="1" applyFill="1" applyBorder="1" applyAlignment="1" applyProtection="1">
      <alignment horizontal="right" vertical="center" wrapText="1"/>
      <protection locked="0"/>
    </xf>
    <xf numFmtId="0" fontId="36" fillId="7" borderId="58" xfId="0" applyFont="1" applyFill="1" applyBorder="1" applyAlignment="1">
      <alignment horizontal="left" vertical="center" wrapText="1" indent="1"/>
    </xf>
    <xf numFmtId="175" fontId="15" fillId="7" borderId="58" xfId="0" applyNumberFormat="1" applyFont="1" applyFill="1" applyBorder="1" applyAlignment="1">
      <alignment horizontal="right" vertical="center" wrapText="1"/>
    </xf>
    <xf numFmtId="175" fontId="23" fillId="0" borderId="58" xfId="0" applyNumberFormat="1" applyFont="1" applyBorder="1" applyAlignment="1">
      <alignment horizontal="right" vertical="center" wrapText="1"/>
    </xf>
    <xf numFmtId="175" fontId="15" fillId="0" borderId="58" xfId="0" applyNumberFormat="1" applyFont="1" applyBorder="1" applyAlignment="1">
      <alignment horizontal="right" vertical="center" wrapText="1"/>
    </xf>
    <xf numFmtId="175" fontId="15" fillId="0" borderId="0" xfId="0" applyNumberFormat="1" applyFont="1" applyAlignment="1">
      <alignment wrapText="1"/>
    </xf>
    <xf numFmtId="175" fontId="17" fillId="15" borderId="58" xfId="0" applyNumberFormat="1" applyFont="1" applyFill="1" applyBorder="1" applyAlignment="1">
      <alignment horizontal="right" vertical="center" wrapText="1"/>
    </xf>
    <xf numFmtId="0" fontId="3" fillId="0" borderId="0" xfId="0" applyFont="1"/>
    <xf numFmtId="0" fontId="17" fillId="15" borderId="58" xfId="0" applyFont="1" applyFill="1" applyBorder="1" applyAlignment="1">
      <alignment horizontal="center" vertical="center" wrapText="1"/>
    </xf>
    <xf numFmtId="49" fontId="36" fillId="7" borderId="58" xfId="0" applyNumberFormat="1" applyFont="1" applyFill="1" applyBorder="1" applyAlignment="1">
      <alignment horizontal="center" vertical="center" wrapText="1"/>
    </xf>
    <xf numFmtId="0" fontId="17" fillId="15" borderId="72" xfId="0" applyFont="1" applyFill="1" applyBorder="1" applyAlignment="1">
      <alignment horizontal="center" vertical="center" wrapText="1"/>
    </xf>
    <xf numFmtId="0" fontId="17" fillId="15" borderId="73" xfId="0" applyFont="1" applyFill="1" applyBorder="1" applyAlignment="1">
      <alignment horizontal="center" vertical="center" wrapText="1"/>
    </xf>
    <xf numFmtId="175" fontId="36" fillId="7" borderId="72" xfId="1" applyNumberFormat="1" applyFont="1" applyFill="1" applyBorder="1" applyAlignment="1" applyProtection="1">
      <alignment horizontal="right" vertical="center" wrapText="1"/>
      <protection locked="0"/>
    </xf>
    <xf numFmtId="175" fontId="36" fillId="7" borderId="74" xfId="1" applyNumberFormat="1" applyFont="1" applyFill="1" applyBorder="1" applyAlignment="1" applyProtection="1">
      <alignment horizontal="right" vertical="center" wrapText="1"/>
      <protection locked="0"/>
    </xf>
    <xf numFmtId="175" fontId="36" fillId="7" borderId="73" xfId="1" applyNumberFormat="1" applyFont="1" applyFill="1" applyBorder="1" applyAlignment="1" applyProtection="1">
      <alignment horizontal="right" vertical="center" wrapText="1"/>
      <protection locked="0"/>
    </xf>
    <xf numFmtId="175" fontId="36" fillId="7" borderId="75" xfId="1" applyNumberFormat="1" applyFont="1" applyFill="1" applyBorder="1" applyAlignment="1" applyProtection="1">
      <alignment horizontal="right" vertical="center" wrapText="1"/>
      <protection locked="0"/>
    </xf>
    <xf numFmtId="166" fontId="47" fillId="0" borderId="76" xfId="1" applyBorder="1" applyProtection="1"/>
    <xf numFmtId="166" fontId="47" fillId="0" borderId="77" xfId="1" applyBorder="1" applyProtection="1"/>
    <xf numFmtId="175" fontId="36" fillId="0" borderId="73" xfId="1" applyNumberFormat="1" applyFont="1" applyBorder="1" applyAlignment="1" applyProtection="1">
      <alignment horizontal="right" vertical="center" wrapText="1"/>
      <protection locked="0"/>
    </xf>
    <xf numFmtId="49" fontId="36" fillId="0" borderId="58" xfId="0" applyNumberFormat="1" applyFont="1" applyBorder="1" applyAlignment="1" applyProtection="1">
      <alignment horizontal="center" vertical="center" wrapText="1"/>
      <protection locked="0"/>
    </xf>
    <xf numFmtId="175" fontId="36" fillId="0" borderId="72" xfId="1" applyNumberFormat="1" applyFont="1" applyBorder="1" applyAlignment="1" applyProtection="1">
      <alignment horizontal="right" vertical="center" wrapText="1"/>
      <protection locked="0"/>
    </xf>
    <xf numFmtId="0" fontId="15" fillId="0" borderId="0" xfId="0" applyFont="1" applyAlignment="1">
      <alignment vertical="center" wrapText="1"/>
    </xf>
    <xf numFmtId="175" fontId="17" fillId="15" borderId="72" xfId="0" applyNumberFormat="1" applyFont="1" applyFill="1" applyBorder="1" applyAlignment="1">
      <alignment horizontal="right" vertical="center" wrapText="1"/>
    </xf>
    <xf numFmtId="175" fontId="17" fillId="15" borderId="78" xfId="0" applyNumberFormat="1" applyFont="1" applyFill="1" applyBorder="1" applyAlignment="1">
      <alignment horizontal="right" vertical="center" wrapText="1" indent="15"/>
    </xf>
    <xf numFmtId="175" fontId="17" fillId="15" borderId="73" xfId="0" applyNumberFormat="1" applyFont="1" applyFill="1" applyBorder="1" applyAlignment="1">
      <alignment horizontal="right" vertical="center" wrapText="1" indent="15"/>
    </xf>
    <xf numFmtId="0" fontId="13" fillId="0" borderId="0" xfId="0" applyFont="1"/>
    <xf numFmtId="0" fontId="38" fillId="0" borderId="0" xfId="0" applyFont="1"/>
    <xf numFmtId="0" fontId="23" fillId="3" borderId="79" xfId="0" applyFont="1" applyFill="1" applyBorder="1" applyAlignment="1">
      <alignment horizontal="center" vertical="center" wrapText="1"/>
    </xf>
    <xf numFmtId="0" fontId="23" fillId="3" borderId="80" xfId="0" applyFont="1" applyFill="1" applyBorder="1" applyAlignment="1">
      <alignment horizontal="center" vertical="center" wrapText="1"/>
    </xf>
    <xf numFmtId="0" fontId="23" fillId="3" borderId="81" xfId="0" applyFont="1" applyFill="1" applyBorder="1" applyAlignment="1">
      <alignment horizontal="center" vertical="center" wrapText="1"/>
    </xf>
    <xf numFmtId="0" fontId="15" fillId="3" borderId="82" xfId="0" applyFont="1" applyFill="1" applyBorder="1" applyAlignment="1">
      <alignment horizontal="center" vertical="center" wrapText="1"/>
    </xf>
    <xf numFmtId="168" fontId="31" fillId="14" borderId="58" xfId="0" applyNumberFormat="1" applyFont="1" applyFill="1" applyBorder="1" applyAlignment="1">
      <alignment horizontal="center" vertical="center" wrapText="1"/>
    </xf>
    <xf numFmtId="0" fontId="39" fillId="14" borderId="58" xfId="0" applyFont="1" applyFill="1" applyBorder="1" applyAlignment="1">
      <alignment horizontal="center" vertical="center" wrapText="1"/>
    </xf>
    <xf numFmtId="0" fontId="24" fillId="14" borderId="84" xfId="0" applyFont="1" applyFill="1" applyBorder="1" applyAlignment="1">
      <alignment horizontal="center" vertical="center" wrapText="1"/>
    </xf>
    <xf numFmtId="172" fontId="36" fillId="7" borderId="58" xfId="0" applyNumberFormat="1" applyFont="1" applyFill="1" applyBorder="1" applyAlignment="1" applyProtection="1">
      <alignment horizontal="right" vertical="center" wrapText="1"/>
      <protection locked="0"/>
    </xf>
    <xf numFmtId="166" fontId="47" fillId="7" borderId="85" xfId="1" applyFill="1" applyBorder="1" applyProtection="1"/>
    <xf numFmtId="166" fontId="47" fillId="7" borderId="86" xfId="1" applyFill="1" applyBorder="1" applyProtection="1"/>
    <xf numFmtId="172" fontId="47" fillId="0" borderId="0" xfId="1" applyNumberFormat="1" applyBorder="1" applyAlignment="1" applyProtection="1">
      <alignment horizontal="right"/>
    </xf>
    <xf numFmtId="172" fontId="47" fillId="0" borderId="87" xfId="1" applyNumberFormat="1" applyBorder="1" applyAlignment="1" applyProtection="1">
      <alignment horizontal="right"/>
    </xf>
    <xf numFmtId="172" fontId="47" fillId="0" borderId="88" xfId="1" applyNumberFormat="1" applyBorder="1" applyAlignment="1" applyProtection="1">
      <alignment horizontal="right"/>
    </xf>
    <xf numFmtId="166" fontId="47" fillId="0" borderId="86" xfId="1" applyBorder="1" applyProtection="1"/>
    <xf numFmtId="172" fontId="23" fillId="0" borderId="79" xfId="0" applyNumberFormat="1" applyFont="1" applyBorder="1" applyAlignment="1">
      <alignment horizontal="right" vertical="center" wrapText="1"/>
    </xf>
    <xf numFmtId="172" fontId="23" fillId="0" borderId="58" xfId="0" applyNumberFormat="1" applyFont="1" applyBorder="1" applyAlignment="1">
      <alignment horizontal="right" vertical="center" wrapText="1"/>
    </xf>
    <xf numFmtId="175" fontId="23" fillId="0" borderId="89" xfId="0" applyNumberFormat="1" applyFont="1" applyBorder="1" applyAlignment="1">
      <alignment vertical="center" wrapText="1"/>
    </xf>
    <xf numFmtId="0" fontId="40" fillId="0" borderId="0" xfId="0" applyFont="1"/>
    <xf numFmtId="0" fontId="41" fillId="14" borderId="58" xfId="0" applyFont="1" applyFill="1" applyBorder="1" applyAlignment="1">
      <alignment horizontal="center" vertical="center" wrapText="1"/>
    </xf>
    <xf numFmtId="0" fontId="31" fillId="14" borderId="84" xfId="0" applyFont="1" applyFill="1" applyBorder="1" applyAlignment="1">
      <alignment horizontal="center" vertical="center" wrapText="1"/>
    </xf>
    <xf numFmtId="166" fontId="47" fillId="7" borderId="90" xfId="1" applyFill="1" applyBorder="1" applyProtection="1"/>
    <xf numFmtId="166" fontId="47" fillId="7" borderId="91" xfId="1" applyFill="1" applyBorder="1" applyProtection="1"/>
    <xf numFmtId="166" fontId="47" fillId="0" borderId="91" xfId="1" applyBorder="1" applyProtection="1"/>
    <xf numFmtId="166" fontId="47" fillId="0" borderId="92" xfId="1" applyBorder="1" applyProtection="1"/>
    <xf numFmtId="166" fontId="47" fillId="7" borderId="93" xfId="1" applyFill="1" applyBorder="1" applyProtection="1"/>
    <xf numFmtId="166" fontId="47" fillId="0" borderId="93" xfId="1" applyBorder="1" applyProtection="1"/>
    <xf numFmtId="175" fontId="23" fillId="0" borderId="94" xfId="0" applyNumberFormat="1" applyFont="1" applyBorder="1" applyAlignment="1">
      <alignment vertical="center" wrapText="1"/>
    </xf>
    <xf numFmtId="0" fontId="26" fillId="0" borderId="0" xfId="3" applyNumberFormat="1" applyFont="1" applyBorder="1" applyAlignment="1" applyProtection="1">
      <alignment horizontal="justify"/>
    </xf>
    <xf numFmtId="0" fontId="15" fillId="0" borderId="0" xfId="3" applyNumberFormat="1" applyFont="1" applyBorder="1" applyAlignment="1" applyProtection="1">
      <alignment vertical="center"/>
    </xf>
    <xf numFmtId="0" fontId="42" fillId="0" borderId="0" xfId="3" applyNumberFormat="1" applyFont="1" applyBorder="1" applyAlignment="1" applyProtection="1">
      <alignment horizontal="left" wrapText="1"/>
    </xf>
    <xf numFmtId="0" fontId="15" fillId="0" borderId="0" xfId="3" applyNumberFormat="1" applyFont="1" applyBorder="1" applyAlignment="1" applyProtection="1">
      <alignment horizontal="left" vertical="center" wrapText="1"/>
    </xf>
    <xf numFmtId="0" fontId="15" fillId="0" borderId="0" xfId="3" applyNumberFormat="1" applyFont="1" applyBorder="1" applyProtection="1"/>
    <xf numFmtId="0" fontId="32" fillId="3" borderId="58" xfId="0" applyFont="1" applyFill="1" applyBorder="1" applyAlignment="1">
      <alignment horizontal="center" vertical="center" wrapText="1"/>
    </xf>
    <xf numFmtId="0" fontId="15" fillId="7" borderId="1" xfId="3" applyNumberFormat="1" applyFont="1" applyFill="1" applyBorder="1" applyAlignment="1" applyProtection="1">
      <alignment horizontal="center" vertical="center" wrapText="1" indent="1"/>
      <protection locked="0"/>
    </xf>
    <xf numFmtId="0" fontId="15" fillId="7" borderId="1" xfId="3" applyNumberFormat="1" applyFont="1" applyFill="1" applyBorder="1" applyAlignment="1" applyProtection="1">
      <alignment horizontal="left" vertical="center" wrapText="1" indent="1"/>
      <protection locked="0"/>
    </xf>
    <xf numFmtId="169" fontId="15" fillId="7" borderId="1" xfId="3" applyFont="1" applyFill="1" applyBorder="1" applyAlignment="1" applyProtection="1">
      <alignment horizontal="left" vertical="center" wrapText="1" indent="1"/>
      <protection locked="0"/>
    </xf>
    <xf numFmtId="169" fontId="15" fillId="0" borderId="1" xfId="3" applyFont="1" applyBorder="1" applyAlignment="1" applyProtection="1">
      <alignment horizontal="left" vertical="center" wrapText="1" indent="1"/>
      <protection locked="0"/>
    </xf>
    <xf numFmtId="174" fontId="45" fillId="0" borderId="95" xfId="0" applyNumberFormat="1" applyFont="1" applyBorder="1" applyAlignment="1">
      <alignment horizontal="right" vertical="center" wrapText="1"/>
    </xf>
    <xf numFmtId="169" fontId="23" fillId="0" borderId="95" xfId="3" applyFont="1" applyBorder="1" applyAlignment="1" applyProtection="1">
      <alignment horizontal="left" vertical="center" wrapText="1" indent="1"/>
    </xf>
    <xf numFmtId="174" fontId="46" fillId="0" borderId="95" xfId="0" applyNumberFormat="1" applyFont="1" applyBorder="1" applyAlignment="1">
      <alignment horizontal="right" vertical="center" wrapText="1"/>
    </xf>
    <xf numFmtId="49" fontId="42" fillId="0" borderId="0" xfId="0" applyNumberFormat="1" applyFont="1"/>
    <xf numFmtId="49" fontId="26" fillId="0" borderId="0" xfId="0" applyNumberFormat="1" applyFont="1" applyAlignment="1">
      <alignment horizontal="left"/>
    </xf>
    <xf numFmtId="49" fontId="26" fillId="0" borderId="0" xfId="0" applyNumberFormat="1" applyFont="1"/>
    <xf numFmtId="0" fontId="16" fillId="0" borderId="5" xfId="0" applyFont="1" applyBorder="1" applyAlignment="1">
      <alignment horizontal="center" vertical="center"/>
    </xf>
    <xf numFmtId="0" fontId="15" fillId="16" borderId="59" xfId="4" applyNumberFormat="1" applyFont="1" applyFill="1" applyBorder="1" applyAlignment="1" applyProtection="1">
      <alignment horizontal="left" vertical="center" wrapText="1" indent="1"/>
      <protection locked="0"/>
    </xf>
    <xf numFmtId="0" fontId="15" fillId="16" borderId="62" xfId="4" applyNumberFormat="1" applyFont="1" applyFill="1" applyBorder="1" applyAlignment="1" applyProtection="1">
      <alignment horizontal="left" vertical="center" wrapText="1" indent="1"/>
      <protection locked="0"/>
    </xf>
    <xf numFmtId="0" fontId="15" fillId="17" borderId="62" xfId="4" applyNumberFormat="1" applyFont="1" applyFill="1" applyBorder="1" applyAlignment="1" applyProtection="1">
      <alignment horizontal="left" vertical="center" wrapText="1" indent="1"/>
      <protection locked="0"/>
    </xf>
    <xf numFmtId="9" fontId="15" fillId="7" borderId="61" xfId="3" applyNumberFormat="1" applyFont="1" applyFill="1" applyBorder="1" applyAlignment="1" applyProtection="1">
      <alignment horizontal="center" vertical="center" wrapText="1"/>
      <protection locked="0"/>
    </xf>
    <xf numFmtId="176" fontId="36" fillId="7" borderId="58" xfId="0" applyNumberFormat="1" applyFont="1" applyFill="1" applyBorder="1" applyAlignment="1" applyProtection="1">
      <alignment horizontal="center" vertical="center" wrapText="1"/>
      <protection locked="0"/>
    </xf>
    <xf numFmtId="49" fontId="49" fillId="18" borderId="58" xfId="5" applyNumberFormat="1" applyFont="1" applyFill="1" applyBorder="1" applyAlignment="1" applyProtection="1">
      <alignment horizontal="center" vertical="center" wrapText="1"/>
      <protection locked="0"/>
    </xf>
    <xf numFmtId="0" fontId="15" fillId="7" borderId="62" xfId="3" applyNumberFormat="1" applyFont="1" applyFill="1" applyBorder="1" applyAlignment="1" applyProtection="1">
      <alignment horizontal="center" vertical="center" wrapText="1"/>
      <protection locked="0"/>
    </xf>
    <xf numFmtId="167" fontId="15" fillId="0" borderId="99" xfId="1" applyNumberFormat="1" applyFont="1" applyBorder="1" applyProtection="1"/>
    <xf numFmtId="167" fontId="15" fillId="0" borderId="8" xfId="1" applyNumberFormat="1" applyFont="1" applyBorder="1" applyProtection="1"/>
    <xf numFmtId="167" fontId="15" fillId="0" borderId="100" xfId="1" applyNumberFormat="1" applyFont="1" applyBorder="1" applyProtection="1"/>
    <xf numFmtId="14" fontId="23" fillId="9" borderId="103" xfId="0" applyNumberFormat="1" applyFont="1" applyFill="1" applyBorder="1" applyAlignment="1">
      <alignment horizontal="center" vertical="center" wrapText="1"/>
    </xf>
    <xf numFmtId="49" fontId="23" fillId="3" borderId="104" xfId="0" applyNumberFormat="1" applyFont="1" applyFill="1" applyBorder="1" applyAlignment="1">
      <alignment horizontal="center" vertical="center" wrapText="1"/>
    </xf>
    <xf numFmtId="14" fontId="23" fillId="9" borderId="106" xfId="0" applyNumberFormat="1" applyFont="1" applyFill="1" applyBorder="1" applyAlignment="1">
      <alignment horizontal="center" vertical="center" wrapText="1"/>
    </xf>
    <xf numFmtId="14" fontId="23" fillId="9" borderId="26" xfId="0" applyNumberFormat="1" applyFont="1" applyFill="1" applyBorder="1" applyAlignment="1">
      <alignment horizontal="center" vertical="center" wrapText="1"/>
    </xf>
    <xf numFmtId="49" fontId="23" fillId="3" borderId="107" xfId="0" applyNumberFormat="1" applyFont="1" applyFill="1" applyBorder="1" applyAlignment="1">
      <alignment horizontal="center" vertical="center" wrapText="1"/>
    </xf>
    <xf numFmtId="49" fontId="23" fillId="3" borderId="38" xfId="0" applyNumberFormat="1" applyFont="1" applyFill="1" applyBorder="1" applyAlignment="1">
      <alignment horizontal="center" vertical="center" wrapText="1"/>
    </xf>
    <xf numFmtId="167" fontId="15" fillId="0" borderId="108" xfId="1" applyNumberFormat="1" applyFont="1" applyBorder="1" applyProtection="1"/>
    <xf numFmtId="167" fontId="15" fillId="0" borderId="9" xfId="1" applyNumberFormat="1" applyFont="1" applyBorder="1" applyProtection="1"/>
    <xf numFmtId="168" fontId="15" fillId="3" borderId="109" xfId="2" applyFont="1" applyFill="1" applyBorder="1" applyProtection="1"/>
    <xf numFmtId="0" fontId="15" fillId="0" borderId="54" xfId="0" applyFont="1" applyBorder="1" applyAlignment="1">
      <alignment horizontal="right" vertical="center"/>
    </xf>
    <xf numFmtId="14" fontId="23" fillId="3" borderId="106" xfId="0" applyNumberFormat="1" applyFont="1" applyFill="1" applyBorder="1" applyAlignment="1">
      <alignment horizontal="center" vertical="center" wrapText="1"/>
    </xf>
    <xf numFmtId="14" fontId="23" fillId="3" borderId="26" xfId="0" applyNumberFormat="1" applyFont="1" applyFill="1" applyBorder="1" applyAlignment="1">
      <alignment horizontal="center" vertical="center" wrapText="1"/>
    </xf>
    <xf numFmtId="0" fontId="15" fillId="0" borderId="110" xfId="0" applyFont="1" applyBorder="1"/>
    <xf numFmtId="14" fontId="15" fillId="0" borderId="110" xfId="0" applyNumberFormat="1" applyFont="1" applyBorder="1"/>
    <xf numFmtId="0" fontId="15" fillId="0" borderId="111" xfId="0" applyFont="1" applyBorder="1"/>
    <xf numFmtId="167" fontId="15" fillId="0" borderId="113" xfId="1" applyNumberFormat="1" applyFont="1" applyBorder="1" applyProtection="1"/>
    <xf numFmtId="167" fontId="15" fillId="0" borderId="2" xfId="1" applyNumberFormat="1" applyFont="1" applyBorder="1" applyProtection="1"/>
    <xf numFmtId="167" fontId="15" fillId="0" borderId="114" xfId="1" applyNumberFormat="1" applyFont="1" applyBorder="1" applyProtection="1"/>
    <xf numFmtId="167" fontId="15" fillId="0" borderId="115" xfId="1" applyNumberFormat="1" applyFont="1" applyBorder="1" applyProtection="1"/>
    <xf numFmtId="0" fontId="0" fillId="18" borderId="120" xfId="6" applyNumberFormat="1" applyFont="1" applyFill="1" applyBorder="1" applyAlignment="1" applyProtection="1">
      <alignment horizontal="left" vertical="center" wrapText="1" indent="1"/>
      <protection locked="0"/>
    </xf>
    <xf numFmtId="178" fontId="0" fillId="18" borderId="120" xfId="6" applyNumberFormat="1" applyFont="1" applyFill="1" applyBorder="1" applyAlignment="1" applyProtection="1">
      <alignment vertical="center"/>
      <protection locked="0"/>
    </xf>
    <xf numFmtId="179" fontId="0" fillId="18" borderId="121" xfId="6" applyNumberFormat="1" applyFont="1" applyFill="1" applyBorder="1" applyAlignment="1" applyProtection="1">
      <alignment horizontal="center" vertical="center" wrapText="1"/>
      <protection locked="0"/>
    </xf>
    <xf numFmtId="167" fontId="15" fillId="3" borderId="40" xfId="0" applyNumberFormat="1" applyFont="1" applyFill="1" applyBorder="1"/>
    <xf numFmtId="0" fontId="23" fillId="10" borderId="98" xfId="0" applyFont="1" applyFill="1" applyBorder="1" applyAlignment="1">
      <alignment horizontal="left"/>
    </xf>
    <xf numFmtId="14" fontId="23" fillId="9" borderId="124" xfId="0" applyNumberFormat="1" applyFont="1" applyFill="1" applyBorder="1" applyAlignment="1">
      <alignment horizontal="center" vertical="center" wrapText="1"/>
    </xf>
    <xf numFmtId="14" fontId="23" fillId="9" borderId="125" xfId="0" applyNumberFormat="1" applyFont="1" applyFill="1" applyBorder="1" applyAlignment="1">
      <alignment horizontal="center" vertical="center" wrapText="1"/>
    </xf>
    <xf numFmtId="14" fontId="23" fillId="9" borderId="126" xfId="0" applyNumberFormat="1" applyFont="1" applyFill="1" applyBorder="1" applyAlignment="1">
      <alignment horizontal="center" vertical="center" wrapText="1"/>
    </xf>
    <xf numFmtId="14" fontId="23" fillId="3" borderId="125" xfId="0" applyNumberFormat="1" applyFont="1" applyFill="1" applyBorder="1" applyAlignment="1">
      <alignment horizontal="center" vertical="center" wrapText="1"/>
    </xf>
    <xf numFmtId="0" fontId="15" fillId="19" borderId="96" xfId="0" applyFont="1" applyFill="1" applyBorder="1" applyAlignment="1">
      <alignment horizontal="center" vertical="center"/>
    </xf>
    <xf numFmtId="0" fontId="15" fillId="8" borderId="130" xfId="0" applyFont="1" applyFill="1" applyBorder="1"/>
    <xf numFmtId="14" fontId="15" fillId="0" borderId="131" xfId="0" applyNumberFormat="1" applyFont="1" applyBorder="1"/>
    <xf numFmtId="0" fontId="15" fillId="0" borderId="132" xfId="0" applyFont="1" applyBorder="1"/>
    <xf numFmtId="167" fontId="15" fillId="0" borderId="133" xfId="1" applyNumberFormat="1" applyFont="1" applyBorder="1" applyProtection="1"/>
    <xf numFmtId="167" fontId="15" fillId="3" borderId="133" xfId="0" applyNumberFormat="1" applyFont="1" applyFill="1" applyBorder="1"/>
    <xf numFmtId="167" fontId="15" fillId="3" borderId="134" xfId="0" applyNumberFormat="1" applyFont="1" applyFill="1" applyBorder="1"/>
    <xf numFmtId="167" fontId="15" fillId="3" borderId="135" xfId="0" applyNumberFormat="1" applyFont="1" applyFill="1" applyBorder="1"/>
    <xf numFmtId="49" fontId="49" fillId="18" borderId="58" xfId="0" applyNumberFormat="1" applyFont="1" applyFill="1" applyBorder="1" applyAlignment="1" applyProtection="1">
      <alignment horizontal="center" vertical="center" wrapText="1"/>
      <protection locked="0"/>
    </xf>
    <xf numFmtId="175" fontId="49" fillId="18" borderId="78" xfId="7" applyNumberFormat="1" applyFont="1" applyFill="1" applyBorder="1" applyAlignment="1" applyProtection="1">
      <alignment horizontal="right" vertical="center" wrapText="1"/>
      <protection locked="0"/>
    </xf>
    <xf numFmtId="175" fontId="49" fillId="18" borderId="74" xfId="7" applyNumberFormat="1" applyFont="1" applyFill="1" applyBorder="1" applyAlignment="1" applyProtection="1">
      <alignment horizontal="right" vertical="center" wrapText="1"/>
      <protection locked="0"/>
    </xf>
    <xf numFmtId="175" fontId="49" fillId="18" borderId="138" xfId="7" applyNumberFormat="1" applyFont="1" applyFill="1" applyBorder="1" applyAlignment="1" applyProtection="1">
      <alignment horizontal="right" vertical="center" wrapText="1"/>
      <protection locked="0"/>
    </xf>
    <xf numFmtId="0" fontId="15" fillId="0" borderId="0" xfId="0" applyFont="1" applyAlignment="1">
      <alignment horizontal="left"/>
    </xf>
    <xf numFmtId="167" fontId="15" fillId="0" borderId="0" xfId="1" applyNumberFormat="1" applyFont="1" applyBorder="1" applyAlignment="1" applyProtection="1">
      <alignment horizontal="left"/>
    </xf>
    <xf numFmtId="49" fontId="15" fillId="0" borderId="0" xfId="0" applyNumberFormat="1" applyFont="1"/>
    <xf numFmtId="49" fontId="0" fillId="0" borderId="0" xfId="0" applyNumberFormat="1"/>
    <xf numFmtId="0" fontId="15" fillId="0" borderId="0" xfId="0" applyFont="1" applyAlignment="1">
      <alignment horizontal="left" vertical="top"/>
    </xf>
    <xf numFmtId="0" fontId="0" fillId="0" borderId="0" xfId="0" applyAlignment="1">
      <alignment horizontal="left" vertical="top"/>
    </xf>
    <xf numFmtId="0" fontId="15" fillId="0" borderId="101" xfId="0" applyFont="1" applyBorder="1" applyAlignment="1">
      <alignment horizontal="center" vertical="center" wrapText="1"/>
    </xf>
    <xf numFmtId="0" fontId="15" fillId="0" borderId="116" xfId="0" applyFont="1" applyBorder="1" applyAlignment="1">
      <alignment horizontal="center" vertical="center" wrapText="1"/>
    </xf>
    <xf numFmtId="0" fontId="15" fillId="0" borderId="116" xfId="0" applyFont="1" applyBorder="1" applyAlignment="1">
      <alignment horizontal="left" vertical="center" wrapText="1"/>
    </xf>
    <xf numFmtId="0" fontId="15" fillId="0" borderId="116" xfId="0" applyFont="1" applyBorder="1" applyAlignment="1">
      <alignment horizontal="left" vertical="top" wrapText="1"/>
    </xf>
    <xf numFmtId="14" fontId="15" fillId="0" borderId="116" xfId="0" applyNumberFormat="1" applyFont="1" applyBorder="1" applyAlignment="1">
      <alignment horizontal="center" vertical="center" wrapText="1"/>
    </xf>
    <xf numFmtId="0" fontId="23" fillId="10" borderId="13" xfId="0" applyFont="1" applyFill="1" applyBorder="1" applyAlignment="1">
      <alignment horizontal="left" vertical="top" wrapText="1"/>
    </xf>
    <xf numFmtId="0" fontId="24" fillId="10" borderId="122" xfId="0" applyFont="1" applyFill="1" applyBorder="1" applyAlignment="1">
      <alignment horizontal="left" vertical="top" wrapText="1"/>
    </xf>
    <xf numFmtId="0" fontId="23" fillId="10" borderId="13" xfId="0" applyFont="1" applyFill="1" applyBorder="1" applyAlignment="1">
      <alignment horizontal="left" vertical="top"/>
    </xf>
    <xf numFmtId="0" fontId="15" fillId="10" borderId="122" xfId="0" applyFont="1" applyFill="1" applyBorder="1" applyAlignment="1">
      <alignment horizontal="left" vertical="top"/>
    </xf>
    <xf numFmtId="0" fontId="23" fillId="10" borderId="123" xfId="0" applyFont="1" applyFill="1" applyBorder="1" applyAlignment="1">
      <alignment horizontal="left" vertical="top"/>
    </xf>
    <xf numFmtId="49" fontId="15" fillId="0" borderId="101" xfId="0" applyNumberFormat="1" applyFont="1" applyBorder="1" applyAlignment="1">
      <alignment vertical="center" wrapText="1"/>
    </xf>
    <xf numFmtId="49" fontId="23" fillId="10" borderId="22" xfId="0" applyNumberFormat="1" applyFont="1" applyFill="1" applyBorder="1" applyAlignment="1">
      <alignment vertical="center" wrapText="1"/>
    </xf>
    <xf numFmtId="49" fontId="24" fillId="10" borderId="118" xfId="0" applyNumberFormat="1" applyFont="1" applyFill="1" applyBorder="1" applyAlignment="1">
      <alignment vertical="center" wrapText="1"/>
    </xf>
    <xf numFmtId="49" fontId="23" fillId="10" borderId="22" xfId="0" applyNumberFormat="1" applyFont="1" applyFill="1" applyBorder="1"/>
    <xf numFmtId="49" fontId="15" fillId="10" borderId="118" xfId="0" applyNumberFormat="1" applyFont="1" applyFill="1" applyBorder="1"/>
    <xf numFmtId="49" fontId="23" fillId="10" borderId="119" xfId="0" applyNumberFormat="1" applyFont="1" applyFill="1" applyBorder="1"/>
    <xf numFmtId="4" fontId="15" fillId="0" borderId="146" xfId="0" applyNumberFormat="1" applyFont="1" applyBorder="1"/>
    <xf numFmtId="4" fontId="23" fillId="0" borderId="146" xfId="0" applyNumberFormat="1" applyFont="1" applyBorder="1"/>
    <xf numFmtId="165" fontId="15" fillId="0" borderId="146" xfId="0" applyNumberFormat="1" applyFont="1" applyBorder="1"/>
    <xf numFmtId="0" fontId="15" fillId="0" borderId="52" xfId="0" applyFont="1" applyBorder="1"/>
    <xf numFmtId="167" fontId="15" fillId="20" borderId="35" xfId="1" applyNumberFormat="1" applyFont="1" applyFill="1" applyBorder="1" applyProtection="1"/>
    <xf numFmtId="0" fontId="0" fillId="20" borderId="20" xfId="0" applyFill="1" applyBorder="1"/>
    <xf numFmtId="167" fontId="15" fillId="19" borderId="35" xfId="1" applyNumberFormat="1" applyFont="1" applyFill="1" applyBorder="1" applyProtection="1"/>
    <xf numFmtId="14" fontId="15" fillId="0" borderId="23" xfId="0" applyNumberFormat="1" applyFont="1" applyBorder="1" applyAlignment="1">
      <alignment horizontal="center" vertical="center" wrapText="1"/>
    </xf>
    <xf numFmtId="14" fontId="15" fillId="0" borderId="31" xfId="0" applyNumberFormat="1" applyFont="1" applyBorder="1" applyAlignment="1">
      <alignment wrapText="1"/>
    </xf>
    <xf numFmtId="0" fontId="15" fillId="10" borderId="123" xfId="0" applyFont="1" applyFill="1" applyBorder="1" applyAlignment="1">
      <alignment horizontal="left" vertical="top"/>
    </xf>
    <xf numFmtId="49" fontId="15" fillId="10" borderId="119" xfId="0" applyNumberFormat="1" applyFont="1" applyFill="1" applyBorder="1"/>
    <xf numFmtId="0" fontId="15" fillId="10" borderId="98" xfId="0" applyFont="1" applyFill="1" applyBorder="1" applyAlignment="1">
      <alignment horizontal="center" vertical="center" wrapText="1"/>
    </xf>
    <xf numFmtId="0" fontId="15" fillId="10" borderId="98" xfId="0" applyFont="1" applyFill="1" applyBorder="1"/>
    <xf numFmtId="0" fontId="15" fillId="11" borderId="98" xfId="0" applyFont="1" applyFill="1" applyBorder="1"/>
    <xf numFmtId="167" fontId="15" fillId="3" borderId="141" xfId="1" applyNumberFormat="1" applyFont="1" applyFill="1" applyBorder="1" applyProtection="1"/>
    <xf numFmtId="167" fontId="15" fillId="3" borderId="54" xfId="1" applyNumberFormat="1" applyFont="1" applyFill="1" applyBorder="1" applyProtection="1"/>
    <xf numFmtId="167" fontId="15" fillId="3" borderId="145" xfId="1" applyNumberFormat="1" applyFont="1" applyFill="1" applyBorder="1" applyProtection="1"/>
    <xf numFmtId="14" fontId="23" fillId="3" borderId="137" xfId="0" applyNumberFormat="1" applyFont="1" applyFill="1" applyBorder="1" applyAlignment="1">
      <alignment horizontal="center" vertical="center" wrapText="1"/>
    </xf>
    <xf numFmtId="14" fontId="23" fillId="3" borderId="143" xfId="0" applyNumberFormat="1" applyFont="1" applyFill="1" applyBorder="1" applyAlignment="1">
      <alignment horizontal="center" vertical="center" wrapText="1"/>
    </xf>
    <xf numFmtId="14" fontId="23" fillId="3" borderId="144" xfId="0" applyNumberFormat="1" applyFont="1" applyFill="1" applyBorder="1" applyAlignment="1">
      <alignment horizontal="center" vertical="center" wrapText="1"/>
    </xf>
    <xf numFmtId="49" fontId="23" fillId="3" borderId="136" xfId="0" applyNumberFormat="1" applyFont="1" applyFill="1" applyBorder="1" applyAlignment="1">
      <alignment horizontal="center" vertical="center" wrapText="1"/>
    </xf>
    <xf numFmtId="49" fontId="23" fillId="3" borderId="17" xfId="0" applyNumberFormat="1" applyFont="1" applyFill="1" applyBorder="1" applyAlignment="1">
      <alignment horizontal="center" vertical="center" wrapText="1"/>
    </xf>
    <xf numFmtId="49" fontId="23" fillId="3" borderId="147" xfId="0" applyNumberFormat="1" applyFont="1" applyFill="1" applyBorder="1" applyAlignment="1">
      <alignment horizontal="center" vertical="center" wrapText="1"/>
    </xf>
    <xf numFmtId="176" fontId="15" fillId="0" borderId="0" xfId="0" applyNumberFormat="1" applyFont="1"/>
    <xf numFmtId="4" fontId="15" fillId="0" borderId="0" xfId="0" applyNumberFormat="1" applyFont="1" applyAlignment="1">
      <alignment wrapText="1"/>
    </xf>
    <xf numFmtId="0" fontId="23" fillId="0" borderId="65" xfId="3" applyNumberFormat="1" applyFont="1" applyBorder="1" applyAlignment="1" applyProtection="1">
      <alignment vertical="center" wrapText="1"/>
    </xf>
    <xf numFmtId="0" fontId="32" fillId="0" borderId="68" xfId="3" applyNumberFormat="1" applyFont="1" applyBorder="1" applyAlignment="1" applyProtection="1">
      <alignment vertical="center" wrapText="1"/>
    </xf>
    <xf numFmtId="14" fontId="23" fillId="3" borderId="126" xfId="0" applyNumberFormat="1" applyFont="1" applyFill="1" applyBorder="1" applyAlignment="1">
      <alignment horizontal="center" vertical="center" wrapText="1"/>
    </xf>
    <xf numFmtId="0" fontId="0" fillId="0" borderId="1" xfId="0" applyBorder="1" applyAlignment="1">
      <alignment horizontal="center"/>
    </xf>
    <xf numFmtId="167" fontId="23" fillId="0" borderId="0" xfId="1" applyNumberFormat="1" applyFont="1" applyBorder="1" applyAlignment="1" applyProtection="1">
      <alignment horizontal="center"/>
    </xf>
    <xf numFmtId="168" fontId="47" fillId="0" borderId="0" xfId="2"/>
    <xf numFmtId="0" fontId="54" fillId="20" borderId="0" xfId="9" applyFont="1" applyFill="1" applyAlignment="1">
      <alignment horizontal="center" vertical="top" wrapText="1"/>
    </xf>
    <xf numFmtId="181" fontId="53" fillId="20" borderId="0" xfId="9" applyNumberFormat="1" applyFont="1" applyFill="1" applyAlignment="1">
      <alignment horizontal="right" vertical="top" shrinkToFit="1"/>
    </xf>
    <xf numFmtId="0" fontId="0" fillId="20" borderId="0" xfId="0" applyFill="1"/>
    <xf numFmtId="49" fontId="23" fillId="3" borderId="154" xfId="0" applyNumberFormat="1" applyFont="1" applyFill="1" applyBorder="1" applyAlignment="1">
      <alignment horizontal="center" vertical="center" wrapText="1"/>
    </xf>
    <xf numFmtId="49" fontId="23" fillId="3" borderId="155" xfId="0" applyNumberFormat="1" applyFont="1" applyFill="1" applyBorder="1" applyAlignment="1">
      <alignment horizontal="center" vertical="center" wrapText="1"/>
    </xf>
    <xf numFmtId="49" fontId="23" fillId="3" borderId="112" xfId="0" applyNumberFormat="1" applyFont="1" applyFill="1" applyBorder="1" applyAlignment="1">
      <alignment horizontal="center" vertical="center" wrapText="1"/>
    </xf>
    <xf numFmtId="167" fontId="15" fillId="3" borderId="156" xfId="0" applyNumberFormat="1" applyFont="1" applyFill="1" applyBorder="1"/>
    <xf numFmtId="167" fontId="15" fillId="0" borderId="10" xfId="1" applyNumberFormat="1" applyFont="1" applyBorder="1" applyProtection="1"/>
    <xf numFmtId="167" fontId="15" fillId="3" borderId="158" xfId="0" applyNumberFormat="1" applyFont="1" applyFill="1" applyBorder="1"/>
    <xf numFmtId="167" fontId="15" fillId="3" borderId="159" xfId="0" applyNumberFormat="1" applyFont="1" applyFill="1" applyBorder="1"/>
    <xf numFmtId="14" fontId="23" fillId="3" borderId="124" xfId="0" applyNumberFormat="1" applyFont="1" applyFill="1" applyBorder="1" applyAlignment="1">
      <alignment horizontal="center" vertical="center" wrapText="1"/>
    </xf>
    <xf numFmtId="173" fontId="0" fillId="0" borderId="1" xfId="0" applyNumberFormat="1" applyBorder="1" applyAlignment="1">
      <alignment vertical="center"/>
    </xf>
    <xf numFmtId="174" fontId="1" fillId="0" borderId="1" xfId="0" applyNumberFormat="1" applyFont="1" applyBorder="1" applyAlignment="1">
      <alignment vertical="center"/>
    </xf>
    <xf numFmtId="0" fontId="3" fillId="0" borderId="1" xfId="0" applyFont="1" applyBorder="1"/>
    <xf numFmtId="0" fontId="0" fillId="0" borderId="1" xfId="0" applyBorder="1"/>
    <xf numFmtId="0" fontId="12" fillId="2" borderId="2" xfId="0" applyFont="1" applyFill="1" applyBorder="1" applyAlignment="1">
      <alignment horizontal="center" vertical="center" wrapText="1"/>
    </xf>
    <xf numFmtId="164" fontId="0" fillId="0" borderId="6" xfId="0" applyNumberFormat="1" applyBorder="1" applyAlignment="1">
      <alignment horizontal="left" vertical="center" wrapText="1"/>
    </xf>
    <xf numFmtId="164" fontId="0" fillId="0" borderId="0" xfId="0" applyNumberFormat="1" applyAlignment="1">
      <alignment horizontal="left" vertical="center" wrapText="1"/>
    </xf>
    <xf numFmtId="164" fontId="14" fillId="0" borderId="5" xfId="0" applyNumberFormat="1" applyFont="1" applyBorder="1" applyAlignment="1">
      <alignment horizontal="left" vertical="center" wrapText="1"/>
    </xf>
    <xf numFmtId="182" fontId="15" fillId="3" borderId="5" xfId="0" applyNumberFormat="1" applyFont="1" applyFill="1" applyBorder="1" applyAlignment="1">
      <alignment horizontal="center" vertical="center"/>
    </xf>
    <xf numFmtId="0" fontId="13" fillId="6" borderId="5" xfId="0" applyFont="1" applyFill="1" applyBorder="1" applyAlignment="1">
      <alignment horizontal="left" vertical="center"/>
    </xf>
    <xf numFmtId="0" fontId="0" fillId="0" borderId="0" xfId="0" applyAlignment="1">
      <alignment horizontal="center" vertical="center"/>
    </xf>
    <xf numFmtId="0" fontId="17" fillId="4" borderId="5" xfId="0" applyFont="1" applyFill="1" applyBorder="1" applyAlignment="1">
      <alignment horizontal="center" vertical="center"/>
    </xf>
    <xf numFmtId="0" fontId="13" fillId="5" borderId="5" xfId="0" applyFont="1" applyFill="1" applyBorder="1" applyAlignment="1">
      <alignment horizontal="left" vertical="center"/>
    </xf>
    <xf numFmtId="0" fontId="13" fillId="5" borderId="8" xfId="0" applyFont="1" applyFill="1" applyBorder="1" applyAlignment="1">
      <alignment horizontal="left" vertical="center"/>
    </xf>
    <xf numFmtId="0" fontId="22" fillId="0" borderId="0" xfId="0" applyFont="1" applyAlignment="1">
      <alignment horizontal="center" vertical="center"/>
    </xf>
    <xf numFmtId="0" fontId="23" fillId="9" borderId="15" xfId="0" applyFont="1" applyFill="1" applyBorder="1" applyAlignment="1">
      <alignment horizontal="center" vertical="center" wrapText="1"/>
    </xf>
    <xf numFmtId="0" fontId="23" fillId="9" borderId="13" xfId="0" applyFont="1" applyFill="1" applyBorder="1" applyAlignment="1">
      <alignment horizontal="center" vertical="center" wrapText="1"/>
    </xf>
    <xf numFmtId="0" fontId="23" fillId="9" borderId="102" xfId="0" applyFont="1" applyFill="1" applyBorder="1" applyAlignment="1">
      <alignment horizontal="center" vertical="center" wrapText="1"/>
    </xf>
    <xf numFmtId="0" fontId="23" fillId="9" borderId="105" xfId="0" applyFont="1" applyFill="1" applyBorder="1" applyAlignment="1">
      <alignment horizontal="center" vertical="center" wrapText="1"/>
    </xf>
    <xf numFmtId="0" fontId="23" fillId="3" borderId="13" xfId="0" applyFont="1" applyFill="1" applyBorder="1" applyAlignment="1">
      <alignment horizontal="center" vertical="center" wrapText="1"/>
    </xf>
    <xf numFmtId="14" fontId="23" fillId="3" borderId="26" xfId="0" applyNumberFormat="1" applyFont="1" applyFill="1" applyBorder="1" applyAlignment="1">
      <alignment horizontal="center" vertical="center" wrapText="1"/>
    </xf>
    <xf numFmtId="14" fontId="23" fillId="3" borderId="139" xfId="0" applyNumberFormat="1" applyFont="1" applyFill="1" applyBorder="1" applyAlignment="1">
      <alignment horizontal="center" vertical="center" wrapText="1"/>
    </xf>
    <xf numFmtId="14" fontId="23" fillId="9" borderId="15" xfId="0" applyNumberFormat="1" applyFont="1" applyFill="1" applyBorder="1" applyAlignment="1">
      <alignment horizontal="center" vertical="center" wrapText="1"/>
    </xf>
    <xf numFmtId="14" fontId="23" fillId="9" borderId="13" xfId="0" applyNumberFormat="1" applyFont="1" applyFill="1" applyBorder="1" applyAlignment="1">
      <alignment horizontal="center" vertical="center" wrapText="1"/>
    </xf>
    <xf numFmtId="0" fontId="23" fillId="10" borderId="16" xfId="0" applyFont="1" applyFill="1" applyBorder="1" applyAlignment="1">
      <alignment horizontal="center" vertical="center" wrapText="1"/>
    </xf>
    <xf numFmtId="14" fontId="23" fillId="9" borderId="17" xfId="0" applyNumberFormat="1" applyFont="1" applyFill="1" applyBorder="1" applyAlignment="1">
      <alignment horizontal="center" vertical="center" wrapText="1"/>
    </xf>
    <xf numFmtId="0" fontId="15" fillId="0" borderId="16" xfId="0" applyFont="1" applyBorder="1" applyAlignment="1">
      <alignment horizontal="center" vertical="center"/>
    </xf>
    <xf numFmtId="0" fontId="15" fillId="0" borderId="97" xfId="0" applyFont="1" applyBorder="1" applyAlignment="1">
      <alignment horizontal="center" vertical="center"/>
    </xf>
    <xf numFmtId="0" fontId="24" fillId="0" borderId="16" xfId="0" applyFont="1" applyBorder="1" applyAlignment="1">
      <alignment horizontal="left" vertical="center" wrapText="1"/>
    </xf>
    <xf numFmtId="0" fontId="24" fillId="0" borderId="97" xfId="0" applyFont="1" applyBorder="1" applyAlignment="1">
      <alignment horizontal="left" vertical="center" wrapText="1"/>
    </xf>
    <xf numFmtId="14" fontId="15" fillId="0" borderId="13" xfId="0" applyNumberFormat="1" applyFont="1" applyBorder="1" applyAlignment="1">
      <alignment horizontal="center" vertical="center" wrapText="1"/>
    </xf>
    <xf numFmtId="14" fontId="15" fillId="0" borderId="128" xfId="0" applyNumberFormat="1" applyFont="1" applyBorder="1" applyAlignment="1">
      <alignment horizontal="center" vertical="center" wrapText="1"/>
    </xf>
    <xf numFmtId="0" fontId="15" fillId="0" borderId="16" xfId="0" applyFont="1" applyBorder="1" applyAlignment="1">
      <alignment horizontal="center" vertical="center" wrapText="1"/>
    </xf>
    <xf numFmtId="0" fontId="15" fillId="0" borderId="97" xfId="0" applyFont="1" applyBorder="1" applyAlignment="1">
      <alignment horizontal="center" vertical="center" wrapText="1"/>
    </xf>
    <xf numFmtId="176" fontId="15" fillId="0" borderId="30" xfId="0" applyNumberFormat="1" applyFont="1" applyBorder="1" applyAlignment="1">
      <alignment horizontal="center" vertical="center"/>
    </xf>
    <xf numFmtId="176" fontId="15" fillId="0" borderId="127" xfId="0" applyNumberFormat="1" applyFont="1" applyBorder="1" applyAlignment="1">
      <alignment horizontal="center" vertical="center"/>
    </xf>
    <xf numFmtId="0" fontId="15" fillId="8" borderId="32" xfId="0" applyFont="1" applyFill="1" applyBorder="1" applyAlignment="1">
      <alignment horizontal="center" vertical="center"/>
    </xf>
    <xf numFmtId="0" fontId="15" fillId="8" borderId="129" xfId="0" applyFont="1" applyFill="1" applyBorder="1" applyAlignment="1">
      <alignment horizontal="center" vertical="center"/>
    </xf>
    <xf numFmtId="14" fontId="23" fillId="9" borderId="123" xfId="0" applyNumberFormat="1" applyFont="1" applyFill="1" applyBorder="1" applyAlignment="1">
      <alignment horizontal="center" vertical="center" wrapText="1"/>
    </xf>
    <xf numFmtId="0" fontId="23" fillId="10" borderId="98" xfId="0" applyFont="1" applyFill="1" applyBorder="1" applyAlignment="1">
      <alignment horizontal="center" vertical="center" wrapText="1"/>
    </xf>
    <xf numFmtId="0" fontId="23" fillId="10" borderId="98" xfId="0" applyFont="1" applyFill="1" applyBorder="1" applyAlignment="1">
      <alignment horizontal="center" vertical="center"/>
    </xf>
    <xf numFmtId="14" fontId="23" fillId="9" borderId="98" xfId="0" applyNumberFormat="1" applyFont="1" applyFill="1" applyBorder="1" applyAlignment="1">
      <alignment horizontal="center" wrapText="1"/>
    </xf>
    <xf numFmtId="14" fontId="23" fillId="9" borderId="17" xfId="0" applyNumberFormat="1" applyFont="1" applyFill="1" applyBorder="1" applyAlignment="1">
      <alignment horizontal="center" wrapText="1"/>
    </xf>
    <xf numFmtId="14" fontId="23" fillId="9" borderId="98" xfId="0" applyNumberFormat="1" applyFont="1" applyFill="1" applyBorder="1" applyAlignment="1">
      <alignment horizontal="center" vertical="center" wrapText="1"/>
    </xf>
    <xf numFmtId="14" fontId="23" fillId="3" borderId="157" xfId="0" applyNumberFormat="1" applyFont="1" applyFill="1" applyBorder="1" applyAlignment="1">
      <alignment horizontal="center" vertical="center" wrapText="1"/>
    </xf>
    <xf numFmtId="14" fontId="23" fillId="3" borderId="30" xfId="0" applyNumberFormat="1" applyFont="1" applyFill="1" applyBorder="1" applyAlignment="1">
      <alignment horizontal="center" vertical="center" wrapText="1"/>
    </xf>
    <xf numFmtId="0" fontId="15" fillId="0" borderId="117" xfId="0" applyFont="1" applyBorder="1" applyAlignment="1">
      <alignment horizontal="center" vertical="center" wrapText="1"/>
    </xf>
    <xf numFmtId="0" fontId="15" fillId="0" borderId="1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119"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1" xfId="0" applyFont="1" applyBorder="1" applyAlignment="1">
      <alignment horizontal="center" vertical="center" wrapText="1"/>
    </xf>
    <xf numFmtId="0" fontId="23" fillId="10" borderId="16" xfId="0" applyFont="1" applyFill="1" applyBorder="1" applyAlignment="1">
      <alignment horizontal="center" vertical="center"/>
    </xf>
    <xf numFmtId="0" fontId="15" fillId="0" borderId="1" xfId="0" applyFont="1" applyBorder="1" applyAlignment="1">
      <alignment horizontal="center" vertical="center"/>
    </xf>
    <xf numFmtId="0" fontId="24" fillId="0" borderId="128" xfId="0" applyFont="1" applyBorder="1" applyAlignment="1">
      <alignment horizontal="left" vertical="top" wrapText="1"/>
    </xf>
    <xf numFmtId="0" fontId="24" fillId="0" borderId="122" xfId="0" applyFont="1" applyBorder="1" applyAlignment="1">
      <alignment horizontal="left" vertical="top" wrapText="1"/>
    </xf>
    <xf numFmtId="0" fontId="24" fillId="0" borderId="123" xfId="0" applyFont="1" applyBorder="1" applyAlignment="1">
      <alignment horizontal="left" vertical="top" wrapText="1"/>
    </xf>
    <xf numFmtId="0" fontId="0" fillId="0" borderId="33" xfId="0" applyBorder="1" applyAlignment="1">
      <alignment horizontal="right" vertical="center"/>
    </xf>
    <xf numFmtId="0" fontId="15" fillId="0" borderId="1" xfId="0" applyFont="1" applyBorder="1" applyAlignment="1">
      <alignment horizontal="right" vertical="center"/>
    </xf>
    <xf numFmtId="0" fontId="23" fillId="12" borderId="1" xfId="0" applyFont="1" applyFill="1" applyBorder="1" applyAlignment="1">
      <alignment horizontal="right" vertical="center"/>
    </xf>
    <xf numFmtId="0" fontId="23" fillId="3" borderId="15" xfId="0" applyFont="1" applyFill="1" applyBorder="1" applyAlignment="1">
      <alignment horizontal="center" vertical="center" wrapText="1"/>
    </xf>
    <xf numFmtId="0" fontId="23" fillId="3" borderId="105" xfId="0" applyFont="1" applyFill="1" applyBorder="1" applyAlignment="1">
      <alignment horizontal="center" vertical="center" wrapText="1"/>
    </xf>
    <xf numFmtId="0" fontId="15" fillId="0" borderId="43" xfId="0" applyFont="1" applyBorder="1" applyAlignment="1">
      <alignment horizontal="center" vertical="center" wrapText="1"/>
    </xf>
    <xf numFmtId="0" fontId="15" fillId="0" borderId="17" xfId="0" applyFont="1" applyBorder="1" applyAlignment="1">
      <alignment horizontal="center" vertical="center"/>
    </xf>
    <xf numFmtId="14" fontId="23" fillId="9" borderId="53" xfId="0" applyNumberFormat="1" applyFont="1" applyFill="1" applyBorder="1" applyAlignment="1">
      <alignment horizontal="center" vertical="center" wrapText="1"/>
    </xf>
    <xf numFmtId="14" fontId="23" fillId="9" borderId="1" xfId="0" applyNumberFormat="1" applyFont="1" applyFill="1" applyBorder="1" applyAlignment="1">
      <alignment horizontal="center" vertical="center" wrapText="1"/>
    </xf>
    <xf numFmtId="0" fontId="0" fillId="0" borderId="33" xfId="0" applyBorder="1" applyAlignment="1">
      <alignment horizontal="center" vertical="center"/>
    </xf>
    <xf numFmtId="14" fontId="23" fillId="3" borderId="17" xfId="0" applyNumberFormat="1" applyFont="1" applyFill="1" applyBorder="1" applyAlignment="1">
      <alignment horizontal="center" vertical="center" wrapText="1"/>
    </xf>
    <xf numFmtId="0" fontId="23" fillId="0" borderId="140" xfId="0" applyFont="1" applyBorder="1" applyAlignment="1">
      <alignment horizontal="center" vertical="center"/>
    </xf>
    <xf numFmtId="4" fontId="23" fillId="12" borderId="1" xfId="0" applyNumberFormat="1" applyFont="1" applyFill="1" applyBorder="1" applyAlignment="1">
      <alignment horizontal="center"/>
    </xf>
    <xf numFmtId="49" fontId="15" fillId="0" borderId="117" xfId="0" quotePrefix="1" applyNumberFormat="1" applyFont="1" applyBorder="1" applyAlignment="1">
      <alignment vertical="center" wrapText="1"/>
    </xf>
    <xf numFmtId="49" fontId="15" fillId="0" borderId="118" xfId="0" applyNumberFormat="1" applyFont="1" applyBorder="1" applyAlignment="1">
      <alignment vertical="center"/>
    </xf>
    <xf numFmtId="0" fontId="24" fillId="0" borderId="128" xfId="0" quotePrefix="1" applyFont="1" applyBorder="1" applyAlignment="1">
      <alignment horizontal="left" vertical="top" wrapText="1"/>
    </xf>
    <xf numFmtId="0" fontId="24" fillId="0" borderId="122" xfId="0" applyFont="1" applyBorder="1" applyAlignment="1">
      <alignment horizontal="left" vertical="top"/>
    </xf>
    <xf numFmtId="0" fontId="24" fillId="0" borderId="123" xfId="0" applyFont="1" applyBorder="1" applyAlignment="1">
      <alignment horizontal="left" vertical="top"/>
    </xf>
    <xf numFmtId="49" fontId="15" fillId="0" borderId="117" xfId="0" quotePrefix="1" applyNumberFormat="1" applyFont="1" applyBorder="1" applyAlignment="1">
      <alignment wrapText="1"/>
    </xf>
    <xf numFmtId="49" fontId="15" fillId="0" borderId="118" xfId="0" applyNumberFormat="1" applyFont="1" applyBorder="1"/>
    <xf numFmtId="49" fontId="15" fillId="0" borderId="119" xfId="0" applyNumberFormat="1" applyFont="1" applyBorder="1"/>
    <xf numFmtId="0" fontId="15" fillId="0" borderId="50" xfId="0" applyFont="1" applyBorder="1" applyAlignment="1">
      <alignment horizontal="center" vertical="center"/>
    </xf>
    <xf numFmtId="0" fontId="15" fillId="0" borderId="18" xfId="0" applyFont="1" applyBorder="1" applyAlignment="1">
      <alignment horizontal="center" vertical="center"/>
    </xf>
    <xf numFmtId="0" fontId="24" fillId="0" borderId="50" xfId="0" applyFont="1" applyBorder="1" applyAlignment="1">
      <alignment horizontal="left" vertical="center" wrapText="1"/>
    </xf>
    <xf numFmtId="0" fontId="24" fillId="0" borderId="18" xfId="0" applyFont="1" applyBorder="1" applyAlignment="1">
      <alignment horizontal="left" vertical="center" wrapText="1"/>
    </xf>
    <xf numFmtId="0" fontId="24" fillId="0" borderId="109" xfId="0" applyFont="1" applyBorder="1" applyAlignment="1">
      <alignment horizontal="left" vertical="top" wrapText="1"/>
    </xf>
    <xf numFmtId="49" fontId="15" fillId="0" borderId="49" xfId="0" applyNumberFormat="1" applyFont="1" applyBorder="1" applyAlignment="1">
      <alignment vertical="center" wrapText="1"/>
    </xf>
    <xf numFmtId="49" fontId="15" fillId="0" borderId="118" xfId="0" applyNumberFormat="1" applyFont="1" applyBorder="1" applyAlignment="1">
      <alignment vertical="center" wrapText="1"/>
    </xf>
    <xf numFmtId="14" fontId="15" fillId="0" borderId="50" xfId="0" applyNumberFormat="1" applyFont="1" applyBorder="1" applyAlignment="1">
      <alignment horizontal="center" vertical="center" wrapText="1"/>
    </xf>
    <xf numFmtId="14" fontId="15" fillId="0" borderId="18" xfId="0" applyNumberFormat="1" applyFont="1" applyBorder="1" applyAlignment="1">
      <alignment horizontal="center" vertical="center" wrapText="1"/>
    </xf>
    <xf numFmtId="0" fontId="15" fillId="0" borderId="50" xfId="0" applyFont="1" applyBorder="1" applyAlignment="1">
      <alignment horizontal="center" vertical="center" wrapText="1"/>
    </xf>
    <xf numFmtId="0" fontId="15" fillId="0" borderId="122" xfId="0" applyFont="1" applyBorder="1" applyAlignment="1">
      <alignment horizontal="center" vertical="center" wrapText="1"/>
    </xf>
    <xf numFmtId="49" fontId="15" fillId="0" borderId="117" xfId="0" quotePrefix="1" applyNumberFormat="1" applyFont="1" applyBorder="1" applyAlignment="1">
      <alignment horizontal="left" vertical="center" wrapText="1"/>
    </xf>
    <xf numFmtId="49" fontId="15" fillId="0" borderId="118" xfId="0" applyNumberFormat="1" applyFont="1" applyBorder="1" applyAlignment="1">
      <alignment horizontal="left" vertical="center"/>
    </xf>
    <xf numFmtId="49" fontId="15" fillId="0" borderId="119" xfId="0" applyNumberFormat="1" applyFont="1" applyBorder="1" applyAlignment="1">
      <alignment horizontal="left" vertical="center"/>
    </xf>
    <xf numFmtId="167" fontId="15" fillId="3" borderId="51" xfId="1" applyNumberFormat="1" applyFont="1" applyFill="1" applyBorder="1" applyAlignment="1" applyProtection="1">
      <alignment horizontal="center"/>
    </xf>
    <xf numFmtId="167" fontId="15" fillId="3" borderId="52" xfId="0" applyNumberFormat="1" applyFont="1" applyFill="1" applyBorder="1" applyAlignment="1">
      <alignment horizontal="center" vertical="center"/>
    </xf>
    <xf numFmtId="167" fontId="15" fillId="3" borderId="51" xfId="0" applyNumberFormat="1" applyFont="1" applyFill="1" applyBorder="1" applyAlignment="1">
      <alignment horizontal="center" vertical="center"/>
    </xf>
    <xf numFmtId="167" fontId="15" fillId="3" borderId="142" xfId="0" applyNumberFormat="1" applyFont="1" applyFill="1" applyBorder="1" applyAlignment="1">
      <alignment horizontal="center" vertical="center"/>
    </xf>
    <xf numFmtId="4" fontId="23" fillId="3" borderId="51" xfId="0" applyNumberFormat="1" applyFont="1" applyFill="1" applyBorder="1" applyAlignment="1">
      <alignment horizontal="center" vertical="center"/>
    </xf>
    <xf numFmtId="4" fontId="23" fillId="3" borderId="52" xfId="0" applyNumberFormat="1" applyFont="1" applyFill="1" applyBorder="1" applyAlignment="1">
      <alignment horizontal="center" vertical="center"/>
    </xf>
    <xf numFmtId="167" fontId="15" fillId="0" borderId="15" xfId="1" applyNumberFormat="1" applyFont="1" applyBorder="1" applyAlignment="1" applyProtection="1">
      <alignment horizontal="center" vertical="center"/>
    </xf>
    <xf numFmtId="0" fontId="13" fillId="3" borderId="25" xfId="0" applyFont="1" applyFill="1" applyBorder="1" applyAlignment="1">
      <alignment horizontal="center" vertical="center"/>
    </xf>
    <xf numFmtId="0" fontId="23" fillId="12" borderId="53" xfId="0" applyFont="1" applyFill="1" applyBorder="1" applyAlignment="1">
      <alignment horizontal="center" vertical="center"/>
    </xf>
    <xf numFmtId="0" fontId="24" fillId="0" borderId="151" xfId="0" quotePrefix="1" applyFont="1" applyBorder="1" applyAlignment="1">
      <alignment horizontal="center" vertical="top" wrapText="1"/>
    </xf>
    <xf numFmtId="0" fontId="24" fillId="0" borderId="152" xfId="0" quotePrefix="1" applyFont="1" applyBorder="1" applyAlignment="1">
      <alignment horizontal="center" vertical="top" wrapText="1"/>
    </xf>
    <xf numFmtId="0" fontId="24" fillId="0" borderId="153" xfId="0" quotePrefix="1" applyFont="1" applyBorder="1" applyAlignment="1">
      <alignment horizontal="center" vertical="top" wrapText="1"/>
    </xf>
    <xf numFmtId="49" fontId="15" fillId="0" borderId="118" xfId="0" applyNumberFormat="1" applyFont="1" applyBorder="1" applyAlignment="1">
      <alignment horizontal="left" vertical="center" wrapText="1"/>
    </xf>
    <xf numFmtId="49" fontId="15" fillId="0" borderId="119" xfId="0" applyNumberFormat="1" applyFont="1" applyBorder="1" applyAlignment="1">
      <alignment horizontal="left" vertical="center" wrapText="1"/>
    </xf>
    <xf numFmtId="14" fontId="23" fillId="9" borderId="97" xfId="0" applyNumberFormat="1" applyFont="1" applyFill="1" applyBorder="1" applyAlignment="1">
      <alignment horizontal="center" vertical="center" wrapText="1"/>
    </xf>
    <xf numFmtId="14" fontId="23" fillId="9" borderId="16" xfId="0" applyNumberFormat="1" applyFont="1" applyFill="1" applyBorder="1" applyAlignment="1">
      <alignment horizontal="center" wrapText="1"/>
    </xf>
    <xf numFmtId="14" fontId="23" fillId="9" borderId="16" xfId="0" applyNumberFormat="1" applyFont="1" applyFill="1" applyBorder="1" applyAlignment="1">
      <alignment horizontal="center" vertical="center" wrapText="1"/>
    </xf>
    <xf numFmtId="0" fontId="15" fillId="0" borderId="18" xfId="0" applyFont="1" applyBorder="1" applyAlignment="1">
      <alignment horizontal="center" vertical="center" wrapText="1"/>
    </xf>
    <xf numFmtId="0" fontId="15" fillId="0" borderId="54" xfId="0" applyFont="1" applyBorder="1" applyAlignment="1">
      <alignment horizontal="center" vertical="center" wrapText="1"/>
    </xf>
    <xf numFmtId="0" fontId="0" fillId="0" borderId="0" xfId="0" applyAlignment="1">
      <alignment horizontal="left" vertical="center" wrapText="1"/>
    </xf>
    <xf numFmtId="0" fontId="23" fillId="13" borderId="5" xfId="3" applyNumberFormat="1" applyFont="1" applyFill="1" applyBorder="1" applyAlignment="1" applyProtection="1">
      <alignment horizontal="center" vertical="center" wrapText="1"/>
    </xf>
    <xf numFmtId="0" fontId="15" fillId="0" borderId="57" xfId="0" applyFont="1" applyBorder="1" applyAlignment="1">
      <alignment horizontal="left" vertical="center" wrapText="1"/>
    </xf>
    <xf numFmtId="0" fontId="26" fillId="0" borderId="0" xfId="3" applyNumberFormat="1" applyFont="1" applyBorder="1" applyAlignment="1" applyProtection="1">
      <alignment horizontal="justify" wrapText="1"/>
    </xf>
    <xf numFmtId="0" fontId="1" fillId="0" borderId="0" xfId="3" applyNumberFormat="1" applyFont="1" applyBorder="1" applyAlignment="1" applyProtection="1">
      <alignment horizontal="left" vertical="center" wrapText="1"/>
    </xf>
    <xf numFmtId="0" fontId="1" fillId="0" borderId="0" xfId="0" applyFont="1" applyAlignment="1">
      <alignment horizontal="left" vertical="center" wrapText="1"/>
    </xf>
    <xf numFmtId="0" fontId="13" fillId="0" borderId="0" xfId="0" applyFont="1" applyAlignment="1">
      <alignment horizontal="left" vertical="center" wrapText="1"/>
    </xf>
    <xf numFmtId="0" fontId="35" fillId="0" borderId="0" xfId="0" applyFont="1" applyAlignment="1">
      <alignment horizontal="left" vertical="center" wrapText="1"/>
    </xf>
    <xf numFmtId="0" fontId="23" fillId="0" borderId="0" xfId="0" applyFont="1" applyAlignment="1">
      <alignment horizontal="left" vertical="center" wrapText="1"/>
    </xf>
    <xf numFmtId="0" fontId="23" fillId="0" borderId="65" xfId="3" applyNumberFormat="1" applyFont="1" applyBorder="1" applyAlignment="1" applyProtection="1">
      <alignment horizontal="left" vertical="center" wrapText="1"/>
    </xf>
    <xf numFmtId="0" fontId="31" fillId="14" borderId="73" xfId="0" applyFont="1" applyFill="1" applyBorder="1" applyAlignment="1">
      <alignment horizontal="center" vertical="center" wrapText="1"/>
    </xf>
    <xf numFmtId="0" fontId="31" fillId="14" borderId="83" xfId="0" applyFont="1" applyFill="1" applyBorder="1" applyAlignment="1">
      <alignment horizontal="center" vertical="center" wrapText="1"/>
    </xf>
    <xf numFmtId="0" fontId="23" fillId="0" borderId="148" xfId="3" applyNumberFormat="1" applyFont="1" applyBorder="1" applyAlignment="1" applyProtection="1">
      <alignment horizontal="center" vertical="center" wrapText="1"/>
    </xf>
    <xf numFmtId="0" fontId="23" fillId="0" borderId="149" xfId="3" applyNumberFormat="1" applyFont="1" applyBorder="1" applyAlignment="1" applyProtection="1">
      <alignment horizontal="center" vertical="center" wrapText="1"/>
    </xf>
    <xf numFmtId="0" fontId="23" fillId="0" borderId="150" xfId="3" applyNumberFormat="1" applyFont="1" applyBorder="1" applyAlignment="1" applyProtection="1">
      <alignment horizontal="center" vertical="center" wrapText="1"/>
    </xf>
    <xf numFmtId="0" fontId="32" fillId="0" borderId="68" xfId="3" applyNumberFormat="1" applyFont="1" applyBorder="1" applyAlignment="1" applyProtection="1">
      <alignment horizontal="left" vertical="center" wrapText="1"/>
    </xf>
    <xf numFmtId="0" fontId="26" fillId="0" borderId="0" xfId="3" applyNumberFormat="1" applyFont="1" applyBorder="1" applyAlignment="1" applyProtection="1">
      <alignment horizontal="justify"/>
    </xf>
    <xf numFmtId="0" fontId="42" fillId="0" borderId="0" xfId="3" applyNumberFormat="1" applyFont="1" applyBorder="1" applyAlignment="1" applyProtection="1">
      <alignment horizontal="left" vertical="center" wrapText="1"/>
    </xf>
    <xf numFmtId="0" fontId="15" fillId="0" borderId="53" xfId="3" applyNumberFormat="1" applyFont="1" applyBorder="1" applyAlignment="1" applyProtection="1">
      <alignment horizontal="right" vertical="center" wrapText="1"/>
    </xf>
    <xf numFmtId="0" fontId="23" fillId="0" borderId="53" xfId="3" applyNumberFormat="1" applyFont="1" applyBorder="1" applyAlignment="1" applyProtection="1">
      <alignment horizontal="right" vertical="center" wrapText="1"/>
    </xf>
    <xf numFmtId="0" fontId="15" fillId="0" borderId="0" xfId="3" applyNumberFormat="1" applyFont="1" applyBorder="1" applyAlignment="1" applyProtection="1">
      <alignment horizontal="left" vertical="center" wrapText="1"/>
    </xf>
    <xf numFmtId="0" fontId="23" fillId="0" borderId="1" xfId="3" applyNumberFormat="1" applyFont="1" applyBorder="1" applyAlignment="1" applyProtection="1">
      <alignment horizontal="center" vertical="center"/>
    </xf>
    <xf numFmtId="0" fontId="15" fillId="7" borderId="1" xfId="3" applyNumberFormat="1" applyFont="1" applyFill="1" applyBorder="1" applyAlignment="1" applyProtection="1">
      <alignment horizontal="left" vertical="center" wrapText="1"/>
      <protection locked="0"/>
    </xf>
  </cellXfs>
  <cellStyles count="10">
    <cellStyle name="Excel Built-in Comma" xfId="7" xr:uid="{00000000-0005-0000-0000-000000000000}"/>
    <cellStyle name="Excel Built-in Explanatory Text" xfId="6" xr:uid="{00000000-0005-0000-0000-000001000000}"/>
    <cellStyle name="Milliers" xfId="1" builtinId="3"/>
    <cellStyle name="Normal" xfId="0" builtinId="0"/>
    <cellStyle name="Normal 2" xfId="8" xr:uid="{00000000-0005-0000-0000-000004000000}"/>
    <cellStyle name="Normal 3" xfId="5" xr:uid="{00000000-0005-0000-0000-000005000000}"/>
    <cellStyle name="Normal 7" xfId="9" xr:uid="{E5D5C8EA-0BCC-421C-9F35-4DE4B9673625}"/>
    <cellStyle name="Pourcentage" xfId="2" builtinId="5"/>
    <cellStyle name="Texte explicatif" xfId="3" builtinId="53" customBuiltin="1"/>
    <cellStyle name="Texte explicatif 2" xfId="4" xr:uid="{00000000-0005-0000-0000-000008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999999"/>
      <rgbColor rgb="FF93AED4"/>
      <rgbColor rgb="FF993366"/>
      <rgbColor rgb="FFFFF2CC"/>
      <rgbColor rgb="FFCCFFFF"/>
      <rgbColor rgb="FF660066"/>
      <rgbColor rgb="FFFF8080"/>
      <rgbColor rgb="FF285EA9"/>
      <rgbColor rgb="FFBECEE5"/>
      <rgbColor rgb="FF000080"/>
      <rgbColor rgb="FFFF00FF"/>
      <rgbColor rgb="FFFFFF00"/>
      <rgbColor rgb="FF00FFFF"/>
      <rgbColor rgb="FF800080"/>
      <rgbColor rgb="FF800000"/>
      <rgbColor rgb="FF008080"/>
      <rgbColor rgb="FF0000FF"/>
      <rgbColor rgb="FF00CCFF"/>
      <rgbColor rgb="FFE2F0D9"/>
      <rgbColor rgb="FFE0EFD4"/>
      <rgbColor rgb="FFEEEEEE"/>
      <rgbColor rgb="FFD9D9D9"/>
      <rgbColor rgb="FFDAE3F3"/>
      <rgbColor rgb="FFDDDDDD"/>
      <rgbColor rgb="FFFBE5D6"/>
      <rgbColor rgb="FF3366FF"/>
      <rgbColor rgb="FF33CCCC"/>
      <rgbColor rgb="FFADD58A"/>
      <rgbColor rgb="FFFFCC00"/>
      <rgbColor rgb="FFFF9900"/>
      <rgbColor rgb="FFFF6600"/>
      <rgbColor rgb="FF666666"/>
      <rgbColor rgb="FF969696"/>
      <rgbColor rgb="FF003366"/>
      <rgbColor rgb="FF698FC3"/>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-5990760</xdr:colOff>
      <xdr:row>0</xdr:row>
      <xdr:rowOff>165600</xdr:rowOff>
    </xdr:from>
    <xdr:to>
      <xdr:col>0</xdr:col>
      <xdr:colOff>-4018320</xdr:colOff>
      <xdr:row>3</xdr:row>
      <xdr:rowOff>56472</xdr:rowOff>
    </xdr:to>
    <xdr:pic>
      <xdr:nvPicPr>
        <xdr:cNvPr id="2" name="Imag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a:stretch/>
      </xdr:blipFill>
      <xdr:spPr>
        <a:xfrm>
          <a:off x="-5990760" y="165600"/>
          <a:ext cx="1972440" cy="613440"/>
        </a:xfrm>
        <a:prstGeom prst="rect">
          <a:avLst/>
        </a:prstGeom>
        <a:ln>
          <a:noFill/>
        </a:ln>
      </xdr:spPr>
    </xdr:pic>
    <xdr:clientData/>
  </xdr:twoCellAnchor>
  <xdr:twoCellAnchor editAs="absolute">
    <xdr:from>
      <xdr:col>0</xdr:col>
      <xdr:colOff>-2226600</xdr:colOff>
      <xdr:row>0</xdr:row>
      <xdr:rowOff>165960</xdr:rowOff>
    </xdr:from>
    <xdr:to>
      <xdr:col>0</xdr:col>
      <xdr:colOff>-821880</xdr:colOff>
      <xdr:row>3</xdr:row>
      <xdr:rowOff>100032</xdr:rowOff>
    </xdr:to>
    <xdr:pic>
      <xdr:nvPicPr>
        <xdr:cNvPr id="3" name="Image 3">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2"/>
        <a:stretch/>
      </xdr:blipFill>
      <xdr:spPr>
        <a:xfrm>
          <a:off x="-2226600" y="165960"/>
          <a:ext cx="1404720" cy="656640"/>
        </a:xfrm>
        <a:prstGeom prst="rect">
          <a:avLst/>
        </a:prstGeom>
        <a:ln>
          <a:noFill/>
        </a:ln>
      </xdr:spPr>
    </xdr:pic>
    <xdr:clientData/>
  </xdr:twoCellAnchor>
  <xdr:twoCellAnchor>
    <xdr:from>
      <xdr:col>0</xdr:col>
      <xdr:colOff>0</xdr:colOff>
      <xdr:row>0</xdr:row>
      <xdr:rowOff>0</xdr:rowOff>
    </xdr:from>
    <xdr:to>
      <xdr:col>8</xdr:col>
      <xdr:colOff>133350</xdr:colOff>
      <xdr:row>22</xdr:row>
      <xdr:rowOff>171450</xdr:rowOff>
    </xdr:to>
    <xdr:sp macro="" textlink="">
      <xdr:nvSpPr>
        <xdr:cNvPr id="2050" name="shapetype_202" hidden="1">
          <a:extLst>
            <a:ext uri="{FF2B5EF4-FFF2-40B4-BE49-F238E27FC236}">
              <a16:creationId xmlns:a16="http://schemas.microsoft.com/office/drawing/2014/main" id="{00000000-0008-0000-0300-000002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309476</xdr:colOff>
      <xdr:row>10</xdr:row>
      <xdr:rowOff>37273</xdr:rowOff>
    </xdr:from>
    <xdr:to>
      <xdr:col>13</xdr:col>
      <xdr:colOff>266382</xdr:colOff>
      <xdr:row>15</xdr:row>
      <xdr:rowOff>166942</xdr:rowOff>
    </xdr:to>
    <xdr:sp macro="" textlink="">
      <xdr:nvSpPr>
        <xdr:cNvPr id="3" name="CustomShape 1">
          <a:extLst>
            <a:ext uri="{FF2B5EF4-FFF2-40B4-BE49-F238E27FC236}">
              <a16:creationId xmlns:a16="http://schemas.microsoft.com/office/drawing/2014/main" id="{00000000-0008-0000-0400-000003000000}"/>
            </a:ext>
          </a:extLst>
        </xdr:cNvPr>
        <xdr:cNvSpPr/>
      </xdr:nvSpPr>
      <xdr:spPr>
        <a:xfrm>
          <a:off x="7810414" y="1985568"/>
          <a:ext cx="3799377" cy="1471829"/>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lstStyle/>
        <a:p>
          <a:r>
            <a:rPr lang="fr-FR" sz="1400" b="1" u="sng" strike="noStrike" spc="-1">
              <a:solidFill>
                <a:srgbClr val="FF0000"/>
              </a:solidFill>
              <a:uFillTx/>
              <a:latin typeface="Arial"/>
            </a:rPr>
            <a:t>Attention : </a:t>
          </a:r>
          <a:endParaRPr lang="fr-FR" sz="1400" b="0" strike="noStrike" spc="-1">
            <a:latin typeface="Times New Roman"/>
          </a:endParaRPr>
        </a:p>
        <a:p>
          <a:r>
            <a:rPr lang="fr-FR" sz="1100" b="0" strike="noStrike" spc="-1">
              <a:solidFill>
                <a:srgbClr val="000000"/>
              </a:solidFill>
              <a:latin typeface="Arial"/>
            </a:rPr>
            <a:t>Si les frais de personnel contiennent des contributions en nature (mise à disposition de personnel à titre gracieux), veiller à bien les déduire avant d'appliquer le forfait de 15 %.</a:t>
          </a:r>
          <a:endParaRPr lang="fr-FR" sz="1100" b="0" strike="noStrike" spc="-1">
            <a:latin typeface="Times New Roman"/>
          </a:endParaRPr>
        </a:p>
        <a:p>
          <a:r>
            <a:rPr lang="fr-FR" sz="1100" b="0" strike="noStrike" spc="-1">
              <a:solidFill>
                <a:srgbClr val="000000"/>
              </a:solidFill>
              <a:latin typeface="Arial"/>
            </a:rPr>
            <a:t>En effet, les frais de bureau et frais administratifs s'appliquent uniquement aux personnels employés directement par votre structure.</a:t>
          </a:r>
          <a:endParaRPr lang="fr-FR" sz="1100" b="0" strike="noStrike" spc="-1">
            <a:latin typeface="Times New Roman"/>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europe-a-mayotte.fr/"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sheetPr>
  <dimension ref="A1:K38"/>
  <sheetViews>
    <sheetView view="pageBreakPreview" zoomScaleNormal="100" workbookViewId="0">
      <selection activeCell="A24" sqref="A24"/>
    </sheetView>
  </sheetViews>
  <sheetFormatPr baseColWidth="10" defaultColWidth="9.1640625" defaultRowHeight="15" x14ac:dyDescent="0.2"/>
  <cols>
    <col min="1" max="1025" width="11.5" customWidth="1"/>
  </cols>
  <sheetData>
    <row r="1" spans="1:11" ht="18" x14ac:dyDescent="0.2">
      <c r="A1" s="1"/>
      <c r="D1" s="2"/>
    </row>
    <row r="2" spans="1:11" ht="18" x14ac:dyDescent="0.2">
      <c r="A2" s="1"/>
      <c r="D2" s="2"/>
      <c r="E2" s="369" t="s">
        <v>0</v>
      </c>
      <c r="F2" s="369"/>
      <c r="G2" s="369"/>
      <c r="H2" s="370"/>
      <c r="I2" s="370"/>
      <c r="J2" s="370"/>
      <c r="K2" s="370"/>
    </row>
    <row r="3" spans="1:11" ht="18" x14ac:dyDescent="0.2">
      <c r="A3" s="1"/>
      <c r="D3" s="2"/>
      <c r="E3" s="369" t="s">
        <v>1</v>
      </c>
      <c r="F3" s="369"/>
      <c r="G3" s="369"/>
      <c r="H3" s="370"/>
      <c r="I3" s="370"/>
      <c r="J3" s="370"/>
      <c r="K3" s="370"/>
    </row>
    <row r="4" spans="1:11" ht="18" x14ac:dyDescent="0.2">
      <c r="A4" s="1"/>
      <c r="D4" s="2"/>
      <c r="E4" s="369" t="s">
        <v>2</v>
      </c>
      <c r="F4" s="369"/>
      <c r="G4" s="369"/>
      <c r="H4" s="370"/>
      <c r="I4" s="370"/>
      <c r="J4" s="370"/>
      <c r="K4" s="370"/>
    </row>
    <row r="5" spans="1:11" ht="18" x14ac:dyDescent="0.2">
      <c r="A5" s="1" t="s">
        <v>3</v>
      </c>
      <c r="D5" s="2"/>
    </row>
    <row r="6" spans="1:11" ht="18" x14ac:dyDescent="0.2">
      <c r="A6" s="3" t="s">
        <v>4</v>
      </c>
      <c r="D6" s="2"/>
    </row>
    <row r="7" spans="1:11" ht="18" x14ac:dyDescent="0.2">
      <c r="A7" s="3" t="s">
        <v>5</v>
      </c>
      <c r="D7" s="2"/>
    </row>
    <row r="8" spans="1:11" ht="18" x14ac:dyDescent="0.2">
      <c r="A8" s="1"/>
      <c r="D8" s="2"/>
    </row>
    <row r="9" spans="1:11" ht="18" x14ac:dyDescent="0.2">
      <c r="A9" s="4" t="s">
        <v>1184</v>
      </c>
    </row>
    <row r="11" spans="1:11" ht="16" x14ac:dyDescent="0.2">
      <c r="A11" s="5" t="s">
        <v>6</v>
      </c>
    </row>
    <row r="12" spans="1:11" ht="16" x14ac:dyDescent="0.2">
      <c r="A12" s="5"/>
    </row>
    <row r="13" spans="1:11" ht="16" x14ac:dyDescent="0.2">
      <c r="A13" s="6" t="s">
        <v>7</v>
      </c>
    </row>
    <row r="14" spans="1:11" ht="16" x14ac:dyDescent="0.2">
      <c r="A14" s="7" t="s">
        <v>8</v>
      </c>
    </row>
    <row r="15" spans="1:11" ht="16" x14ac:dyDescent="0.2">
      <c r="A15" s="7" t="s">
        <v>9</v>
      </c>
    </row>
    <row r="16" spans="1:11" ht="16" x14ac:dyDescent="0.2">
      <c r="A16" s="7" t="s">
        <v>10</v>
      </c>
    </row>
    <row r="17" spans="1:10" ht="16" x14ac:dyDescent="0.2">
      <c r="A17" s="7" t="s">
        <v>11</v>
      </c>
    </row>
    <row r="18" spans="1:10" ht="14.25" customHeight="1" x14ac:dyDescent="0.2">
      <c r="A18" s="5"/>
    </row>
    <row r="19" spans="1:10" ht="16" x14ac:dyDescent="0.2">
      <c r="A19" s="5" t="s">
        <v>12</v>
      </c>
    </row>
    <row r="20" spans="1:10" ht="16" x14ac:dyDescent="0.2">
      <c r="A20" s="5"/>
    </row>
    <row r="21" spans="1:10" ht="16" x14ac:dyDescent="0.2">
      <c r="A21" s="8" t="s">
        <v>13</v>
      </c>
    </row>
    <row r="22" spans="1:10" ht="16" x14ac:dyDescent="0.2">
      <c r="A22" s="9" t="s">
        <v>14</v>
      </c>
      <c r="B22" s="10"/>
      <c r="C22" s="10"/>
      <c r="D22" s="10"/>
      <c r="E22" s="10"/>
      <c r="F22" s="10"/>
      <c r="G22" s="10"/>
      <c r="H22" s="10"/>
      <c r="I22" s="10"/>
      <c r="J22" s="10"/>
    </row>
    <row r="23" spans="1:10" ht="16" x14ac:dyDescent="0.2">
      <c r="A23" s="9"/>
      <c r="B23" s="10"/>
      <c r="C23" s="10"/>
      <c r="D23" s="10"/>
      <c r="E23" s="10"/>
      <c r="F23" s="10"/>
      <c r="G23" s="10"/>
      <c r="H23" s="10"/>
      <c r="I23" s="10"/>
      <c r="J23" s="10"/>
    </row>
    <row r="24" spans="1:10" ht="18" x14ac:dyDescent="0.2">
      <c r="A24" s="2" t="s">
        <v>15</v>
      </c>
    </row>
    <row r="27" spans="1:10" ht="16" x14ac:dyDescent="0.2">
      <c r="A27" s="5" t="s">
        <v>16</v>
      </c>
    </row>
    <row r="28" spans="1:10" ht="16" x14ac:dyDescent="0.2">
      <c r="A28" s="5"/>
    </row>
    <row r="29" spans="1:10" ht="16" x14ac:dyDescent="0.2">
      <c r="A29" s="6" t="s">
        <v>17</v>
      </c>
    </row>
    <row r="30" spans="1:10" ht="16" x14ac:dyDescent="0.2">
      <c r="A30" s="7" t="s">
        <v>18</v>
      </c>
    </row>
    <row r="31" spans="1:10" ht="16" x14ac:dyDescent="0.2">
      <c r="A31" s="7" t="s">
        <v>19</v>
      </c>
    </row>
    <row r="32" spans="1:10" ht="16" x14ac:dyDescent="0.2">
      <c r="A32" s="7" t="s">
        <v>20</v>
      </c>
    </row>
    <row r="33" spans="1:1" ht="16" x14ac:dyDescent="0.2">
      <c r="A33" s="5"/>
    </row>
    <row r="34" spans="1:1" ht="16" x14ac:dyDescent="0.2">
      <c r="A34" s="5" t="s">
        <v>21</v>
      </c>
    </row>
    <row r="35" spans="1:1" ht="16" x14ac:dyDescent="0.2">
      <c r="A35" s="5" t="s">
        <v>22</v>
      </c>
    </row>
    <row r="36" spans="1:1" ht="16" x14ac:dyDescent="0.2">
      <c r="A36" s="8" t="s">
        <v>23</v>
      </c>
    </row>
    <row r="37" spans="1:1" ht="16" x14ac:dyDescent="0.2">
      <c r="A37" s="5"/>
    </row>
    <row r="38" spans="1:1" ht="16" x14ac:dyDescent="0.2">
      <c r="A38" s="5" t="s">
        <v>24</v>
      </c>
    </row>
  </sheetData>
  <mergeCells count="6">
    <mergeCell ref="E2:G2"/>
    <mergeCell ref="H2:K2"/>
    <mergeCell ref="E3:G3"/>
    <mergeCell ref="H3:K3"/>
    <mergeCell ref="E4:G4"/>
    <mergeCell ref="H4:K4"/>
  </mergeCells>
  <hyperlinks>
    <hyperlink ref="A19" r:id="rId1" xr:uid="{00000000-0004-0000-0000-000000000000}"/>
  </hyperlinks>
  <pageMargins left="0.78749999999999998" right="0.78749999999999998" top="1.05277777777778" bottom="1.05277777777778" header="0.78749999999999998" footer="0.78749999999999998"/>
  <pageSetup paperSize="9" scale="39" firstPageNumber="0" orientation="portrait" horizontalDpi="300" verticalDpi="300" r:id="rId2"/>
  <headerFooter>
    <oddHeader>&amp;C&amp;"Times New Roman,Normal"&amp;12&amp;A</oddHeader>
    <oddFooter>&amp;C&amp;"Times New Roman,Normal"&amp;12Page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M31"/>
  <sheetViews>
    <sheetView view="pageBreakPreview" zoomScale="88" zoomScaleNormal="100" zoomScalePageLayoutView="88" workbookViewId="0">
      <selection activeCell="AK1" sqref="AK1"/>
    </sheetView>
  </sheetViews>
  <sheetFormatPr baseColWidth="10" defaultColWidth="9.1640625" defaultRowHeight="15" x14ac:dyDescent="0.2"/>
  <cols>
    <col min="1" max="1" width="20.33203125" customWidth="1"/>
    <col min="2" max="2" width="19.33203125" customWidth="1"/>
    <col min="3" max="3" width="13.33203125" customWidth="1"/>
    <col min="4" max="4" width="21.33203125" customWidth="1"/>
    <col min="5" max="8" width="28.33203125" customWidth="1"/>
    <col min="9" max="12" width="10" customWidth="1"/>
    <col min="13" max="13" width="11.5" customWidth="1"/>
    <col min="14" max="1025" width="9.1640625" customWidth="1"/>
  </cols>
  <sheetData>
    <row r="1" spans="1:13" x14ac:dyDescent="0.2">
      <c r="A1" s="157"/>
      <c r="B1" s="157"/>
      <c r="C1" s="157"/>
      <c r="D1" s="157"/>
      <c r="E1" s="157"/>
      <c r="F1" s="157"/>
      <c r="G1" s="157"/>
      <c r="H1" s="157"/>
      <c r="I1" s="157"/>
      <c r="J1" s="157"/>
      <c r="K1" s="157"/>
      <c r="L1" s="157"/>
      <c r="M1" s="157"/>
    </row>
    <row r="2" spans="1:13" ht="16" x14ac:dyDescent="0.2">
      <c r="A2" s="494" t="s">
        <v>1185</v>
      </c>
      <c r="B2" s="494"/>
      <c r="C2" s="494"/>
      <c r="D2" s="494"/>
      <c r="E2" s="494"/>
      <c r="F2" s="494"/>
      <c r="G2" s="494"/>
      <c r="H2" s="494"/>
      <c r="I2" s="494"/>
      <c r="J2" s="494"/>
      <c r="K2" s="494"/>
      <c r="L2" s="494"/>
      <c r="M2" s="237"/>
    </row>
    <row r="3" spans="1:13" ht="16" x14ac:dyDescent="0.2">
      <c r="A3" s="236"/>
      <c r="B3" s="236"/>
      <c r="C3" s="236"/>
      <c r="D3" s="236"/>
      <c r="E3" s="236"/>
      <c r="F3" s="236"/>
      <c r="G3" s="236"/>
      <c r="H3" s="236"/>
      <c r="I3" s="236"/>
      <c r="J3" s="236"/>
      <c r="K3" s="236"/>
      <c r="L3" s="236"/>
      <c r="M3" s="237"/>
    </row>
    <row r="4" spans="1:13" ht="25.25" customHeight="1" x14ac:dyDescent="0.2">
      <c r="A4" s="495" t="s">
        <v>285</v>
      </c>
      <c r="B4" s="495"/>
      <c r="C4" s="495"/>
      <c r="D4" s="495"/>
      <c r="E4" s="495"/>
      <c r="F4" s="495"/>
      <c r="G4" s="495"/>
      <c r="H4" s="495"/>
      <c r="I4" s="495"/>
      <c r="J4" s="495"/>
      <c r="K4" s="495"/>
      <c r="L4" s="495"/>
      <c r="M4" s="495"/>
    </row>
    <row r="5" spans="1:13" ht="9" customHeight="1" x14ac:dyDescent="0.2">
      <c r="A5" s="238"/>
      <c r="B5" s="238"/>
      <c r="C5" s="238"/>
      <c r="D5" s="238"/>
      <c r="E5" s="238"/>
      <c r="F5" s="238"/>
      <c r="G5" s="238"/>
      <c r="H5" s="238"/>
      <c r="I5" s="238"/>
      <c r="J5" s="238"/>
      <c r="K5" s="238"/>
      <c r="L5" s="238"/>
      <c r="M5" s="239"/>
    </row>
    <row r="6" spans="1:13" ht="27.25" customHeight="1" x14ac:dyDescent="0.2">
      <c r="A6" s="495" t="s">
        <v>286</v>
      </c>
      <c r="B6" s="495"/>
      <c r="C6" s="495"/>
      <c r="D6" s="495"/>
      <c r="E6" s="495"/>
      <c r="F6" s="495"/>
      <c r="G6" s="495"/>
      <c r="H6" s="495"/>
      <c r="I6" s="495"/>
      <c r="J6" s="495"/>
      <c r="K6" s="495"/>
      <c r="L6" s="495"/>
      <c r="M6" s="495"/>
    </row>
    <row r="7" spans="1:13" ht="8.25" customHeight="1" x14ac:dyDescent="0.2">
      <c r="A7" s="238"/>
      <c r="B7" s="238"/>
      <c r="C7" s="238"/>
      <c r="D7" s="238"/>
      <c r="E7" s="238"/>
      <c r="F7" s="238"/>
      <c r="G7" s="238"/>
      <c r="H7" s="238"/>
      <c r="I7" s="238"/>
      <c r="J7" s="238"/>
      <c r="K7" s="238"/>
      <c r="L7" s="238"/>
      <c r="M7" s="239"/>
    </row>
    <row r="8" spans="1:13" ht="25.25" customHeight="1" x14ac:dyDescent="0.2">
      <c r="A8" s="495" t="s">
        <v>287</v>
      </c>
      <c r="B8" s="495"/>
      <c r="C8" s="495"/>
      <c r="D8" s="495"/>
      <c r="E8" s="495"/>
      <c r="F8" s="495"/>
      <c r="G8" s="495"/>
      <c r="H8" s="495"/>
      <c r="I8" s="495"/>
      <c r="J8" s="495"/>
      <c r="K8" s="495"/>
      <c r="L8" s="495"/>
      <c r="M8" s="495"/>
    </row>
    <row r="9" spans="1:13" ht="7.5" customHeight="1" x14ac:dyDescent="0.2">
      <c r="A9" s="238"/>
      <c r="B9" s="238"/>
      <c r="C9" s="238"/>
      <c r="D9" s="238"/>
      <c r="E9" s="238"/>
      <c r="F9" s="238"/>
      <c r="G9" s="238"/>
      <c r="H9" s="238"/>
      <c r="I9" s="238"/>
      <c r="J9" s="238"/>
      <c r="K9" s="238"/>
      <c r="L9" s="238"/>
      <c r="M9" s="239"/>
    </row>
    <row r="10" spans="1:13" ht="25.25" customHeight="1" x14ac:dyDescent="0.2">
      <c r="A10" s="495" t="s">
        <v>288</v>
      </c>
      <c r="B10" s="495"/>
      <c r="C10" s="495"/>
      <c r="D10" s="495"/>
      <c r="E10" s="495"/>
      <c r="F10" s="495"/>
      <c r="G10" s="495"/>
      <c r="H10" s="495"/>
      <c r="I10" s="495"/>
      <c r="J10" s="495"/>
      <c r="K10" s="495"/>
      <c r="L10" s="495"/>
      <c r="M10" s="495"/>
    </row>
    <row r="11" spans="1:13" ht="7.5" customHeight="1" x14ac:dyDescent="0.2">
      <c r="A11" s="238"/>
      <c r="B11" s="238"/>
      <c r="C11" s="238"/>
      <c r="D11" s="238"/>
      <c r="E11" s="238"/>
      <c r="F11" s="238"/>
      <c r="G11" s="238"/>
      <c r="H11" s="238"/>
      <c r="I11" s="238"/>
      <c r="J11" s="238"/>
      <c r="K11" s="238"/>
      <c r="L11" s="238"/>
      <c r="M11" s="239"/>
    </row>
    <row r="12" spans="1:13" ht="24" customHeight="1" x14ac:dyDescent="0.2">
      <c r="A12" s="498" t="s">
        <v>289</v>
      </c>
      <c r="B12" s="498"/>
      <c r="C12" s="498"/>
      <c r="D12" s="498"/>
      <c r="E12" s="498"/>
      <c r="F12" s="498"/>
      <c r="G12" s="498"/>
      <c r="H12" s="498"/>
      <c r="I12" s="498"/>
      <c r="J12" s="498"/>
      <c r="K12" s="498"/>
      <c r="L12" s="498"/>
      <c r="M12" s="498"/>
    </row>
    <row r="15" spans="1:13" x14ac:dyDescent="0.2">
      <c r="A15" s="240"/>
      <c r="B15" s="240"/>
      <c r="C15" s="240"/>
      <c r="D15" s="240"/>
      <c r="E15" s="240"/>
      <c r="F15" s="240"/>
      <c r="G15" s="240"/>
      <c r="H15" s="240"/>
      <c r="I15" s="499" t="s">
        <v>290</v>
      </c>
      <c r="J15" s="499"/>
      <c r="K15" s="499"/>
      <c r="L15" s="499"/>
      <c r="M15" s="499"/>
    </row>
    <row r="16" spans="1:13" ht="72.75" customHeight="1" x14ac:dyDescent="0.2">
      <c r="A16" s="241" t="s">
        <v>291</v>
      </c>
      <c r="B16" s="133" t="s">
        <v>292</v>
      </c>
      <c r="C16" s="133" t="s">
        <v>293</v>
      </c>
      <c r="D16" s="133" t="s">
        <v>294</v>
      </c>
      <c r="E16" s="133" t="s">
        <v>295</v>
      </c>
      <c r="F16" s="133" t="s">
        <v>157</v>
      </c>
      <c r="G16" s="133" t="s">
        <v>296</v>
      </c>
      <c r="H16" s="133" t="s">
        <v>297</v>
      </c>
      <c r="I16" s="133" t="s">
        <v>298</v>
      </c>
      <c r="J16" s="133" t="s">
        <v>299</v>
      </c>
      <c r="K16" s="133" t="s">
        <v>300</v>
      </c>
      <c r="L16" s="133" t="s">
        <v>301</v>
      </c>
      <c r="M16" s="133" t="s">
        <v>302</v>
      </c>
    </row>
    <row r="17" spans="1:13" ht="18" customHeight="1" x14ac:dyDescent="0.2">
      <c r="A17" s="500" t="s">
        <v>303</v>
      </c>
      <c r="B17" s="242"/>
      <c r="C17" s="242"/>
      <c r="D17" s="243"/>
      <c r="E17" s="243"/>
      <c r="F17" s="243"/>
      <c r="G17" s="243"/>
      <c r="H17" s="243"/>
      <c r="I17" s="244"/>
      <c r="J17" s="244"/>
      <c r="K17" s="244"/>
      <c r="L17" s="244"/>
      <c r="M17" s="245">
        <f t="shared" ref="M17:M30" si="0">SUM(I17:L17)</f>
        <v>0</v>
      </c>
    </row>
    <row r="18" spans="1:13" ht="18" customHeight="1" x14ac:dyDescent="0.2">
      <c r="A18" s="500"/>
      <c r="B18" s="242"/>
      <c r="C18" s="242"/>
      <c r="D18" s="243"/>
      <c r="E18" s="243"/>
      <c r="F18" s="243"/>
      <c r="G18" s="243"/>
      <c r="H18" s="243"/>
      <c r="I18" s="244"/>
      <c r="J18" s="244"/>
      <c r="K18" s="244"/>
      <c r="L18" s="244"/>
      <c r="M18" s="245">
        <f t="shared" si="0"/>
        <v>0</v>
      </c>
    </row>
    <row r="19" spans="1:13" ht="18" customHeight="1" x14ac:dyDescent="0.2">
      <c r="A19" s="500"/>
      <c r="B19" s="242"/>
      <c r="C19" s="242"/>
      <c r="D19" s="243"/>
      <c r="E19" s="243"/>
      <c r="F19" s="243"/>
      <c r="G19" s="243"/>
      <c r="H19" s="243"/>
      <c r="I19" s="244"/>
      <c r="J19" s="244"/>
      <c r="K19" s="244"/>
      <c r="L19" s="244"/>
      <c r="M19" s="245">
        <f t="shared" si="0"/>
        <v>0</v>
      </c>
    </row>
    <row r="20" spans="1:13" ht="18" customHeight="1" x14ac:dyDescent="0.2">
      <c r="A20" s="500"/>
      <c r="B20" s="243"/>
      <c r="C20" s="243"/>
      <c r="D20" s="243"/>
      <c r="E20" s="243"/>
      <c r="F20" s="243"/>
      <c r="G20" s="243"/>
      <c r="H20" s="243"/>
      <c r="I20" s="244"/>
      <c r="J20" s="244"/>
      <c r="K20" s="244"/>
      <c r="L20" s="244"/>
      <c r="M20" s="245">
        <f t="shared" si="0"/>
        <v>0</v>
      </c>
    </row>
    <row r="21" spans="1:13" ht="18" customHeight="1" x14ac:dyDescent="0.2">
      <c r="A21" s="500" t="s">
        <v>304</v>
      </c>
      <c r="B21" s="242"/>
      <c r="C21" s="242"/>
      <c r="D21" s="243"/>
      <c r="E21" s="243"/>
      <c r="F21" s="243"/>
      <c r="G21" s="243"/>
      <c r="H21" s="243"/>
      <c r="I21" s="244"/>
      <c r="J21" s="244"/>
      <c r="K21" s="244"/>
      <c r="L21" s="244"/>
      <c r="M21" s="245">
        <f t="shared" si="0"/>
        <v>0</v>
      </c>
    </row>
    <row r="22" spans="1:13" ht="18" customHeight="1" x14ac:dyDescent="0.2">
      <c r="A22" s="500"/>
      <c r="B22" s="242"/>
      <c r="C22" s="242"/>
      <c r="D22" s="243"/>
      <c r="E22" s="243"/>
      <c r="F22" s="243"/>
      <c r="G22" s="243"/>
      <c r="H22" s="243"/>
      <c r="I22" s="244"/>
      <c r="J22" s="244"/>
      <c r="K22" s="244"/>
      <c r="L22" s="244"/>
      <c r="M22" s="245">
        <f t="shared" si="0"/>
        <v>0</v>
      </c>
    </row>
    <row r="23" spans="1:13" ht="18" customHeight="1" x14ac:dyDescent="0.2">
      <c r="A23" s="500"/>
      <c r="B23" s="242"/>
      <c r="C23" s="242"/>
      <c r="D23" s="243"/>
      <c r="E23" s="243"/>
      <c r="F23" s="243"/>
      <c r="G23" s="243"/>
      <c r="H23" s="243"/>
      <c r="I23" s="244"/>
      <c r="J23" s="244"/>
      <c r="K23" s="244"/>
      <c r="L23" s="244"/>
      <c r="M23" s="245">
        <f t="shared" si="0"/>
        <v>0</v>
      </c>
    </row>
    <row r="24" spans="1:13" ht="18" customHeight="1" x14ac:dyDescent="0.2">
      <c r="A24" s="500"/>
      <c r="B24" s="243"/>
      <c r="C24" s="243"/>
      <c r="D24" s="243"/>
      <c r="E24" s="243"/>
      <c r="F24" s="243"/>
      <c r="G24" s="243"/>
      <c r="H24" s="243"/>
      <c r="I24" s="244"/>
      <c r="J24" s="244"/>
      <c r="K24" s="244"/>
      <c r="L24" s="244"/>
      <c r="M24" s="245">
        <f t="shared" si="0"/>
        <v>0</v>
      </c>
    </row>
    <row r="25" spans="1:13" ht="18" customHeight="1" x14ac:dyDescent="0.2">
      <c r="A25" s="500" t="s">
        <v>305</v>
      </c>
      <c r="B25" s="242"/>
      <c r="C25" s="242"/>
      <c r="D25" s="243"/>
      <c r="E25" s="243"/>
      <c r="F25" s="243"/>
      <c r="G25" s="243"/>
      <c r="H25" s="243"/>
      <c r="I25" s="244"/>
      <c r="J25" s="244"/>
      <c r="K25" s="244"/>
      <c r="L25" s="244"/>
      <c r="M25" s="245">
        <f t="shared" si="0"/>
        <v>0</v>
      </c>
    </row>
    <row r="26" spans="1:13" ht="18" customHeight="1" x14ac:dyDescent="0.2">
      <c r="A26" s="500"/>
      <c r="B26" s="242"/>
      <c r="C26" s="242"/>
      <c r="D26" s="243"/>
      <c r="E26" s="243"/>
      <c r="F26" s="243"/>
      <c r="G26" s="243"/>
      <c r="H26" s="243"/>
      <c r="I26" s="244"/>
      <c r="J26" s="244"/>
      <c r="K26" s="244"/>
      <c r="L26" s="244"/>
      <c r="M26" s="245">
        <f t="shared" si="0"/>
        <v>0</v>
      </c>
    </row>
    <row r="27" spans="1:13" ht="18" customHeight="1" x14ac:dyDescent="0.2">
      <c r="A27" s="500"/>
      <c r="B27" s="242"/>
      <c r="C27" s="242"/>
      <c r="D27" s="243"/>
      <c r="E27" s="243"/>
      <c r="F27" s="243"/>
      <c r="G27" s="243"/>
      <c r="H27" s="243"/>
      <c r="I27" s="244"/>
      <c r="J27" s="244"/>
      <c r="K27" s="244"/>
      <c r="L27" s="244"/>
      <c r="M27" s="245">
        <f t="shared" si="0"/>
        <v>0</v>
      </c>
    </row>
    <row r="28" spans="1:13" ht="18" customHeight="1" x14ac:dyDescent="0.2">
      <c r="A28" s="500"/>
      <c r="B28" s="242"/>
      <c r="C28" s="242"/>
      <c r="D28" s="243"/>
      <c r="E28" s="243"/>
      <c r="F28" s="243"/>
      <c r="G28" s="243"/>
      <c r="H28" s="243"/>
      <c r="I28" s="244"/>
      <c r="J28" s="244"/>
      <c r="K28" s="244"/>
      <c r="L28" s="244"/>
      <c r="M28" s="245">
        <f t="shared" si="0"/>
        <v>0</v>
      </c>
    </row>
    <row r="29" spans="1:13" ht="14" customHeight="1" x14ac:dyDescent="0.2">
      <c r="A29" s="496" t="s">
        <v>306</v>
      </c>
      <c r="B29" s="496"/>
      <c r="C29" s="496"/>
      <c r="D29" s="496"/>
      <c r="E29" s="496"/>
      <c r="F29" s="496"/>
      <c r="G29" s="496"/>
      <c r="H29" s="496"/>
      <c r="I29" s="246">
        <f>SUMIFS(I17:I28,$C17:$C28,"public")</f>
        <v>0</v>
      </c>
      <c r="J29" s="246">
        <f>SUMIFS(J17:J28,$C17:$C28,"public")</f>
        <v>0</v>
      </c>
      <c r="K29" s="246">
        <f>SUMIFS(K17:K28,$C17:$C28,"public")</f>
        <v>0</v>
      </c>
      <c r="L29" s="246">
        <f>SUMIFS(L17:L28,$C17:$C28,"public")</f>
        <v>0</v>
      </c>
      <c r="M29" s="247">
        <f t="shared" si="0"/>
        <v>0</v>
      </c>
    </row>
    <row r="30" spans="1:13" ht="14" customHeight="1" x14ac:dyDescent="0.2">
      <c r="A30" s="496" t="s">
        <v>307</v>
      </c>
      <c r="B30" s="496"/>
      <c r="C30" s="496"/>
      <c r="D30" s="496"/>
      <c r="E30" s="496"/>
      <c r="F30" s="496"/>
      <c r="G30" s="496"/>
      <c r="H30" s="496"/>
      <c r="I30" s="246">
        <f>SUMIFS(I17:I28,$C17:$C28,"privé")</f>
        <v>0</v>
      </c>
      <c r="J30" s="246">
        <f>SUMIFS(J17:J28,$C17:$C28,"privé")</f>
        <v>0</v>
      </c>
      <c r="K30" s="246">
        <f>SUMIFS(K17:K28,$C17:$C28,"privé")</f>
        <v>0</v>
      </c>
      <c r="L30" s="246">
        <f>SUMIFS(L17:L28,$C17:$C28,"privé")</f>
        <v>0</v>
      </c>
      <c r="M30" s="247">
        <f t="shared" si="0"/>
        <v>0</v>
      </c>
    </row>
    <row r="31" spans="1:13" ht="14" customHeight="1" x14ac:dyDescent="0.2">
      <c r="A31" s="497" t="s">
        <v>302</v>
      </c>
      <c r="B31" s="497"/>
      <c r="C31" s="497"/>
      <c r="D31" s="497"/>
      <c r="E31" s="497"/>
      <c r="F31" s="497"/>
      <c r="G31" s="497"/>
      <c r="H31" s="497"/>
      <c r="I31" s="248">
        <f>SUM(I29:I30)</f>
        <v>0</v>
      </c>
      <c r="J31" s="248">
        <f>SUM(J29:J30)</f>
        <v>0</v>
      </c>
      <c r="K31" s="248">
        <f>SUM(K29:K30)</f>
        <v>0</v>
      </c>
      <c r="L31" s="248">
        <f>SUM(L29:L30)</f>
        <v>0</v>
      </c>
      <c r="M31" s="248">
        <f>SUM(M29:M30)</f>
        <v>0</v>
      </c>
    </row>
  </sheetData>
  <mergeCells count="13">
    <mergeCell ref="A29:H29"/>
    <mergeCell ref="A30:H30"/>
    <mergeCell ref="A31:H31"/>
    <mergeCell ref="A12:M12"/>
    <mergeCell ref="I15:M15"/>
    <mergeCell ref="A17:A20"/>
    <mergeCell ref="A21:A24"/>
    <mergeCell ref="A25:A28"/>
    <mergeCell ref="A2:L2"/>
    <mergeCell ref="A4:M4"/>
    <mergeCell ref="A6:M6"/>
    <mergeCell ref="A8:M8"/>
    <mergeCell ref="A10:M10"/>
  </mergeCells>
  <dataValidations count="1">
    <dataValidation type="list" operator="equal" allowBlank="1" showErrorMessage="1" sqref="C17:C28" xr:uid="{00000000-0002-0000-0900-000000000000}">
      <formula1>"Public,Privé"</formula1>
      <formula2>0</formula2>
    </dataValidation>
  </dataValidations>
  <pageMargins left="0.45138888888888901" right="0.46527777777777801" top="0.718055555555556" bottom="0.60833333333333295" header="0.452777777777778" footer="0.343055555555556"/>
  <pageSetup paperSize="9" scale="40" firstPageNumber="0" orientation="portrait" horizontalDpi="300" verticalDpi="300" r:id="rId1"/>
  <headerFooter>
    <oddHeader>&amp;C&amp;"Times New Roman,Normal"&amp;12&amp;A</oddHeader>
    <oddFooter>&amp;C&amp;"Times New Roman,Normal"&amp;12Page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sheetPr>
  <dimension ref="A1:IW432"/>
  <sheetViews>
    <sheetView view="pageBreakPreview" zoomScale="88" zoomScaleNormal="100" zoomScalePageLayoutView="88" workbookViewId="0">
      <selection activeCell="B34" sqref="B34"/>
    </sheetView>
  </sheetViews>
  <sheetFormatPr baseColWidth="10" defaultColWidth="9.1640625" defaultRowHeight="16" x14ac:dyDescent="0.2"/>
  <cols>
    <col min="1" max="1" width="16.83203125" style="249" customWidth="1"/>
    <col min="2" max="2" width="119.33203125" style="249" customWidth="1"/>
    <col min="3" max="257" width="10.5" style="249" customWidth="1"/>
    <col min="258" max="1025" width="10.5" customWidth="1"/>
  </cols>
  <sheetData>
    <row r="1" spans="1:2" ht="15" customHeight="1" x14ac:dyDescent="0.2">
      <c r="A1" s="250" t="s">
        <v>308</v>
      </c>
      <c r="B1" s="251" t="s">
        <v>309</v>
      </c>
    </row>
    <row r="2" spans="1:2" ht="15" customHeight="1" x14ac:dyDescent="0.2">
      <c r="A2" s="251" t="s">
        <v>310</v>
      </c>
      <c r="B2" s="251" t="s">
        <v>311</v>
      </c>
    </row>
    <row r="3" spans="1:2" ht="15" customHeight="1" x14ac:dyDescent="0.2">
      <c r="A3" s="251"/>
      <c r="B3" s="251"/>
    </row>
    <row r="4" spans="1:2" ht="15" customHeight="1" x14ac:dyDescent="0.2">
      <c r="A4" s="249" t="s">
        <v>312</v>
      </c>
      <c r="B4" s="249" t="s">
        <v>313</v>
      </c>
    </row>
    <row r="5" spans="1:2" ht="15" customHeight="1" x14ac:dyDescent="0.2">
      <c r="A5" s="249" t="s">
        <v>314</v>
      </c>
      <c r="B5" s="249" t="s">
        <v>315</v>
      </c>
    </row>
    <row r="6" spans="1:2" ht="15" customHeight="1" x14ac:dyDescent="0.2">
      <c r="A6" s="249" t="s">
        <v>316</v>
      </c>
      <c r="B6" s="249" t="s">
        <v>317</v>
      </c>
    </row>
    <row r="7" spans="1:2" ht="15" customHeight="1" x14ac:dyDescent="0.2">
      <c r="A7" s="249" t="s">
        <v>318</v>
      </c>
      <c r="B7" s="249" t="s">
        <v>319</v>
      </c>
    </row>
    <row r="8" spans="1:2" ht="15" customHeight="1" x14ac:dyDescent="0.2">
      <c r="A8" s="249" t="s">
        <v>320</v>
      </c>
      <c r="B8" s="249" t="s">
        <v>321</v>
      </c>
    </row>
    <row r="9" spans="1:2" ht="15" customHeight="1" x14ac:dyDescent="0.2">
      <c r="A9" s="249" t="s">
        <v>322</v>
      </c>
      <c r="B9" s="249" t="s">
        <v>323</v>
      </c>
    </row>
    <row r="10" spans="1:2" ht="15" customHeight="1" x14ac:dyDescent="0.2">
      <c r="A10" s="249" t="s">
        <v>324</v>
      </c>
      <c r="B10" s="249" t="s">
        <v>325</v>
      </c>
    </row>
    <row r="11" spans="1:2" ht="15" customHeight="1" x14ac:dyDescent="0.2">
      <c r="A11" s="249" t="s">
        <v>326</v>
      </c>
      <c r="B11" s="249" t="s">
        <v>327</v>
      </c>
    </row>
    <row r="12" spans="1:2" ht="15" customHeight="1" x14ac:dyDescent="0.2">
      <c r="A12" s="249" t="s">
        <v>328</v>
      </c>
      <c r="B12" s="249" t="s">
        <v>329</v>
      </c>
    </row>
    <row r="13" spans="1:2" ht="15" customHeight="1" x14ac:dyDescent="0.2">
      <c r="A13" s="249" t="s">
        <v>330</v>
      </c>
      <c r="B13" s="249" t="s">
        <v>331</v>
      </c>
    </row>
    <row r="14" spans="1:2" ht="15" customHeight="1" x14ac:dyDescent="0.2">
      <c r="A14" s="249" t="s">
        <v>332</v>
      </c>
      <c r="B14" s="249" t="s">
        <v>333</v>
      </c>
    </row>
    <row r="15" spans="1:2" ht="15" customHeight="1" x14ac:dyDescent="0.2">
      <c r="A15" s="249" t="s">
        <v>334</v>
      </c>
      <c r="B15" s="249" t="s">
        <v>335</v>
      </c>
    </row>
    <row r="16" spans="1:2" ht="15" customHeight="1" x14ac:dyDescent="0.2">
      <c r="A16" s="249" t="s">
        <v>336</v>
      </c>
      <c r="B16" s="249" t="s">
        <v>337</v>
      </c>
    </row>
    <row r="17" spans="1:2" ht="15" customHeight="1" x14ac:dyDescent="0.2">
      <c r="A17" s="249" t="s">
        <v>338</v>
      </c>
      <c r="B17" s="249" t="s">
        <v>339</v>
      </c>
    </row>
    <row r="18" spans="1:2" ht="15" customHeight="1" x14ac:dyDescent="0.2">
      <c r="A18" s="249" t="s">
        <v>340</v>
      </c>
      <c r="B18" s="249" t="s">
        <v>341</v>
      </c>
    </row>
    <row r="19" spans="1:2" ht="15" customHeight="1" x14ac:dyDescent="0.2">
      <c r="A19" s="249" t="s">
        <v>342</v>
      </c>
      <c r="B19" s="249" t="s">
        <v>343</v>
      </c>
    </row>
    <row r="20" spans="1:2" ht="15" customHeight="1" x14ac:dyDescent="0.2">
      <c r="A20" s="249" t="s">
        <v>344</v>
      </c>
      <c r="B20" s="249" t="s">
        <v>345</v>
      </c>
    </row>
    <row r="21" spans="1:2" ht="15" customHeight="1" x14ac:dyDescent="0.2">
      <c r="A21" s="249" t="s">
        <v>346</v>
      </c>
      <c r="B21" s="249" t="s">
        <v>347</v>
      </c>
    </row>
    <row r="22" spans="1:2" ht="15" customHeight="1" x14ac:dyDescent="0.2">
      <c r="A22" s="249" t="s">
        <v>348</v>
      </c>
      <c r="B22" s="249" t="s">
        <v>349</v>
      </c>
    </row>
    <row r="23" spans="1:2" ht="15" customHeight="1" x14ac:dyDescent="0.2">
      <c r="A23" s="249" t="s">
        <v>350</v>
      </c>
      <c r="B23" s="249" t="s">
        <v>351</v>
      </c>
    </row>
    <row r="24" spans="1:2" ht="15" customHeight="1" x14ac:dyDescent="0.2">
      <c r="A24" s="249" t="s">
        <v>352</v>
      </c>
      <c r="B24" s="249" t="s">
        <v>353</v>
      </c>
    </row>
    <row r="25" spans="1:2" ht="15" customHeight="1" x14ac:dyDescent="0.2">
      <c r="A25" s="249" t="s">
        <v>354</v>
      </c>
      <c r="B25" s="249" t="s">
        <v>355</v>
      </c>
    </row>
    <row r="26" spans="1:2" ht="15" customHeight="1" x14ac:dyDescent="0.2">
      <c r="A26" s="249" t="s">
        <v>356</v>
      </c>
      <c r="B26" s="249" t="s">
        <v>357</v>
      </c>
    </row>
    <row r="27" spans="1:2" ht="15" customHeight="1" x14ac:dyDescent="0.2">
      <c r="A27" s="249" t="s">
        <v>358</v>
      </c>
      <c r="B27" s="249" t="s">
        <v>359</v>
      </c>
    </row>
    <row r="28" spans="1:2" ht="15" customHeight="1" x14ac:dyDescent="0.2">
      <c r="A28" s="249" t="s">
        <v>360</v>
      </c>
      <c r="B28" s="249" t="s">
        <v>361</v>
      </c>
    </row>
    <row r="29" spans="1:2" ht="15" customHeight="1" x14ac:dyDescent="0.2">
      <c r="A29" s="249" t="s">
        <v>362</v>
      </c>
      <c r="B29" s="249" t="s">
        <v>363</v>
      </c>
    </row>
    <row r="30" spans="1:2" ht="15" customHeight="1" x14ac:dyDescent="0.2">
      <c r="A30" s="249" t="s">
        <v>364</v>
      </c>
      <c r="B30" s="249" t="s">
        <v>365</v>
      </c>
    </row>
    <row r="31" spans="1:2" ht="15" customHeight="1" x14ac:dyDescent="0.2">
      <c r="A31" s="249" t="s">
        <v>366</v>
      </c>
      <c r="B31" s="249" t="s">
        <v>367</v>
      </c>
    </row>
    <row r="32" spans="1:2" ht="15" customHeight="1" x14ac:dyDescent="0.2">
      <c r="A32" s="249" t="s">
        <v>368</v>
      </c>
      <c r="B32" s="249" t="s">
        <v>369</v>
      </c>
    </row>
    <row r="33" spans="1:2" ht="15" customHeight="1" x14ac:dyDescent="0.2">
      <c r="A33" s="249" t="s">
        <v>370</v>
      </c>
      <c r="B33" s="249" t="s">
        <v>371</v>
      </c>
    </row>
    <row r="34" spans="1:2" ht="15" customHeight="1" x14ac:dyDescent="0.2">
      <c r="A34" s="249" t="s">
        <v>372</v>
      </c>
      <c r="B34" s="249" t="s">
        <v>373</v>
      </c>
    </row>
    <row r="35" spans="1:2" ht="15" customHeight="1" x14ac:dyDescent="0.2">
      <c r="A35" s="249" t="s">
        <v>374</v>
      </c>
      <c r="B35" s="249" t="s">
        <v>375</v>
      </c>
    </row>
    <row r="36" spans="1:2" ht="15" customHeight="1" x14ac:dyDescent="0.2">
      <c r="A36" s="249" t="s">
        <v>376</v>
      </c>
      <c r="B36" s="249" t="s">
        <v>377</v>
      </c>
    </row>
    <row r="37" spans="1:2" ht="15" customHeight="1" x14ac:dyDescent="0.2">
      <c r="A37" s="249" t="s">
        <v>378</v>
      </c>
      <c r="B37" s="249" t="s">
        <v>379</v>
      </c>
    </row>
    <row r="38" spans="1:2" ht="15" customHeight="1" x14ac:dyDescent="0.2">
      <c r="A38" s="249" t="s">
        <v>380</v>
      </c>
      <c r="B38" s="249" t="s">
        <v>381</v>
      </c>
    </row>
    <row r="39" spans="1:2" ht="15" customHeight="1" x14ac:dyDescent="0.2">
      <c r="A39" s="249" t="s">
        <v>382</v>
      </c>
      <c r="B39" s="249" t="s">
        <v>383</v>
      </c>
    </row>
    <row r="40" spans="1:2" ht="15" customHeight="1" x14ac:dyDescent="0.2">
      <c r="A40" s="249" t="s">
        <v>384</v>
      </c>
      <c r="B40" s="249" t="s">
        <v>385</v>
      </c>
    </row>
    <row r="41" spans="1:2" ht="15" customHeight="1" x14ac:dyDescent="0.2">
      <c r="A41" s="249" t="s">
        <v>386</v>
      </c>
      <c r="B41" s="249" t="s">
        <v>387</v>
      </c>
    </row>
    <row r="42" spans="1:2" ht="15" customHeight="1" x14ac:dyDescent="0.2">
      <c r="A42" s="249" t="s">
        <v>388</v>
      </c>
      <c r="B42" s="249" t="s">
        <v>389</v>
      </c>
    </row>
    <row r="43" spans="1:2" ht="15" customHeight="1" x14ac:dyDescent="0.2">
      <c r="A43" s="249" t="s">
        <v>390</v>
      </c>
      <c r="B43" s="249" t="s">
        <v>391</v>
      </c>
    </row>
    <row r="44" spans="1:2" ht="15" customHeight="1" x14ac:dyDescent="0.2">
      <c r="A44" s="249" t="s">
        <v>392</v>
      </c>
      <c r="B44" s="249" t="s">
        <v>393</v>
      </c>
    </row>
    <row r="45" spans="1:2" ht="15" customHeight="1" x14ac:dyDescent="0.2">
      <c r="A45" s="249" t="s">
        <v>394</v>
      </c>
      <c r="B45" s="249" t="s">
        <v>395</v>
      </c>
    </row>
    <row r="46" spans="1:2" ht="15" customHeight="1" x14ac:dyDescent="0.2">
      <c r="A46" s="249" t="s">
        <v>396</v>
      </c>
      <c r="B46" s="249" t="s">
        <v>397</v>
      </c>
    </row>
    <row r="47" spans="1:2" ht="15" customHeight="1" x14ac:dyDescent="0.2">
      <c r="A47" s="249" t="s">
        <v>398</v>
      </c>
      <c r="B47" s="249" t="s">
        <v>399</v>
      </c>
    </row>
    <row r="48" spans="1:2" ht="15" customHeight="1" x14ac:dyDescent="0.2">
      <c r="A48" s="249" t="s">
        <v>400</v>
      </c>
      <c r="B48" s="249" t="s">
        <v>401</v>
      </c>
    </row>
    <row r="49" spans="1:2" ht="15" customHeight="1" x14ac:dyDescent="0.2">
      <c r="A49" s="249" t="s">
        <v>402</v>
      </c>
      <c r="B49" s="249" t="s">
        <v>403</v>
      </c>
    </row>
    <row r="50" spans="1:2" ht="15" customHeight="1" x14ac:dyDescent="0.2">
      <c r="A50" s="249" t="s">
        <v>404</v>
      </c>
      <c r="B50" s="249" t="s">
        <v>405</v>
      </c>
    </row>
    <row r="51" spans="1:2" ht="15" customHeight="1" x14ac:dyDescent="0.2">
      <c r="A51" s="249" t="s">
        <v>406</v>
      </c>
      <c r="B51" s="249" t="s">
        <v>407</v>
      </c>
    </row>
    <row r="52" spans="1:2" ht="15" customHeight="1" x14ac:dyDescent="0.2">
      <c r="A52" s="249" t="s">
        <v>408</v>
      </c>
      <c r="B52" s="249" t="s">
        <v>409</v>
      </c>
    </row>
    <row r="53" spans="1:2" ht="15" customHeight="1" x14ac:dyDescent="0.2">
      <c r="A53" s="249" t="s">
        <v>410</v>
      </c>
      <c r="B53" s="249" t="s">
        <v>411</v>
      </c>
    </row>
    <row r="54" spans="1:2" ht="15" customHeight="1" x14ac:dyDescent="0.2">
      <c r="A54" s="249" t="s">
        <v>412</v>
      </c>
      <c r="B54" s="249" t="s">
        <v>413</v>
      </c>
    </row>
    <row r="55" spans="1:2" ht="15" customHeight="1" x14ac:dyDescent="0.2">
      <c r="A55" s="249" t="s">
        <v>414</v>
      </c>
      <c r="B55" s="249" t="s">
        <v>415</v>
      </c>
    </row>
    <row r="56" spans="1:2" ht="15" customHeight="1" x14ac:dyDescent="0.2">
      <c r="A56" s="249" t="s">
        <v>416</v>
      </c>
      <c r="B56" s="249" t="s">
        <v>417</v>
      </c>
    </row>
    <row r="57" spans="1:2" ht="15" customHeight="1" x14ac:dyDescent="0.2">
      <c r="A57" s="249" t="s">
        <v>418</v>
      </c>
      <c r="B57" s="249" t="s">
        <v>419</v>
      </c>
    </row>
    <row r="58" spans="1:2" ht="15" customHeight="1" x14ac:dyDescent="0.2">
      <c r="A58" s="249" t="s">
        <v>420</v>
      </c>
      <c r="B58" s="249" t="s">
        <v>421</v>
      </c>
    </row>
    <row r="59" spans="1:2" ht="15" customHeight="1" x14ac:dyDescent="0.2">
      <c r="A59" s="249" t="s">
        <v>422</v>
      </c>
      <c r="B59" s="249" t="s">
        <v>423</v>
      </c>
    </row>
    <row r="60" spans="1:2" ht="15" customHeight="1" x14ac:dyDescent="0.2">
      <c r="A60" s="249" t="s">
        <v>424</v>
      </c>
      <c r="B60" s="249" t="s">
        <v>425</v>
      </c>
    </row>
    <row r="61" spans="1:2" ht="15" customHeight="1" x14ac:dyDescent="0.2">
      <c r="A61" s="249" t="s">
        <v>426</v>
      </c>
      <c r="B61" s="249" t="s">
        <v>427</v>
      </c>
    </row>
    <row r="62" spans="1:2" ht="15" customHeight="1" x14ac:dyDescent="0.2">
      <c r="A62" s="249" t="s">
        <v>428</v>
      </c>
      <c r="B62" s="249" t="s">
        <v>429</v>
      </c>
    </row>
    <row r="63" spans="1:2" ht="15" customHeight="1" x14ac:dyDescent="0.2">
      <c r="A63" s="249" t="s">
        <v>430</v>
      </c>
      <c r="B63" s="249" t="s">
        <v>431</v>
      </c>
    </row>
    <row r="64" spans="1:2" ht="15" customHeight="1" x14ac:dyDescent="0.2">
      <c r="A64" s="249" t="s">
        <v>432</v>
      </c>
      <c r="B64" s="249" t="s">
        <v>433</v>
      </c>
    </row>
    <row r="65" spans="1:2" ht="15" customHeight="1" x14ac:dyDescent="0.2">
      <c r="A65" s="249" t="s">
        <v>434</v>
      </c>
      <c r="B65" s="249" t="s">
        <v>435</v>
      </c>
    </row>
    <row r="66" spans="1:2" ht="15" customHeight="1" x14ac:dyDescent="0.2">
      <c r="A66" s="249" t="s">
        <v>436</v>
      </c>
      <c r="B66" s="249" t="s">
        <v>437</v>
      </c>
    </row>
    <row r="67" spans="1:2" ht="15" customHeight="1" x14ac:dyDescent="0.2">
      <c r="A67" s="249" t="s">
        <v>438</v>
      </c>
      <c r="B67" s="249" t="s">
        <v>439</v>
      </c>
    </row>
    <row r="68" spans="1:2" ht="15" customHeight="1" x14ac:dyDescent="0.2">
      <c r="A68" s="249" t="s">
        <v>440</v>
      </c>
      <c r="B68" s="249" t="s">
        <v>441</v>
      </c>
    </row>
    <row r="69" spans="1:2" ht="15" customHeight="1" x14ac:dyDescent="0.2">
      <c r="A69" s="249" t="s">
        <v>442</v>
      </c>
      <c r="B69" s="249" t="s">
        <v>443</v>
      </c>
    </row>
    <row r="70" spans="1:2" ht="15" customHeight="1" x14ac:dyDescent="0.2">
      <c r="A70" s="249" t="s">
        <v>444</v>
      </c>
      <c r="B70" s="249" t="s">
        <v>445</v>
      </c>
    </row>
    <row r="71" spans="1:2" ht="15" customHeight="1" x14ac:dyDescent="0.2">
      <c r="A71" s="249" t="s">
        <v>446</v>
      </c>
      <c r="B71" s="249" t="s">
        <v>447</v>
      </c>
    </row>
    <row r="72" spans="1:2" ht="15" customHeight="1" x14ac:dyDescent="0.2">
      <c r="A72" s="249" t="s">
        <v>448</v>
      </c>
      <c r="B72" s="249" t="s">
        <v>449</v>
      </c>
    </row>
    <row r="73" spans="1:2" ht="15" customHeight="1" x14ac:dyDescent="0.2">
      <c r="A73" s="249" t="s">
        <v>450</v>
      </c>
      <c r="B73" s="249" t="s">
        <v>451</v>
      </c>
    </row>
    <row r="74" spans="1:2" ht="15" customHeight="1" x14ac:dyDescent="0.2">
      <c r="A74" s="249" t="s">
        <v>452</v>
      </c>
      <c r="B74" s="249" t="s">
        <v>453</v>
      </c>
    </row>
    <row r="75" spans="1:2" ht="15" customHeight="1" x14ac:dyDescent="0.2">
      <c r="A75" s="249" t="s">
        <v>454</v>
      </c>
      <c r="B75" s="249" t="s">
        <v>455</v>
      </c>
    </row>
    <row r="76" spans="1:2" ht="15" customHeight="1" x14ac:dyDescent="0.2">
      <c r="A76" s="249" t="s">
        <v>456</v>
      </c>
      <c r="B76" s="249" t="s">
        <v>457</v>
      </c>
    </row>
    <row r="77" spans="1:2" ht="15" customHeight="1" x14ac:dyDescent="0.2">
      <c r="A77" s="249" t="s">
        <v>458</v>
      </c>
      <c r="B77" s="249" t="s">
        <v>459</v>
      </c>
    </row>
    <row r="78" spans="1:2" ht="15" customHeight="1" x14ac:dyDescent="0.2">
      <c r="A78" s="249" t="s">
        <v>460</v>
      </c>
      <c r="B78" s="249" t="s">
        <v>461</v>
      </c>
    </row>
    <row r="79" spans="1:2" ht="15" customHeight="1" x14ac:dyDescent="0.2">
      <c r="A79" s="249" t="s">
        <v>462</v>
      </c>
      <c r="B79" s="249" t="s">
        <v>463</v>
      </c>
    </row>
    <row r="80" spans="1:2" ht="15" customHeight="1" x14ac:dyDescent="0.2">
      <c r="A80" s="249" t="s">
        <v>464</v>
      </c>
      <c r="B80" s="249" t="s">
        <v>465</v>
      </c>
    </row>
    <row r="81" spans="1:2" ht="15" customHeight="1" x14ac:dyDescent="0.2">
      <c r="A81" s="249" t="s">
        <v>466</v>
      </c>
      <c r="B81" s="249" t="s">
        <v>467</v>
      </c>
    </row>
    <row r="82" spans="1:2" ht="15" customHeight="1" x14ac:dyDescent="0.2">
      <c r="A82" s="249" t="s">
        <v>468</v>
      </c>
      <c r="B82" s="249" t="s">
        <v>469</v>
      </c>
    </row>
    <row r="83" spans="1:2" ht="15" customHeight="1" x14ac:dyDescent="0.2">
      <c r="A83" s="249" t="s">
        <v>470</v>
      </c>
      <c r="B83" s="249" t="s">
        <v>471</v>
      </c>
    </row>
    <row r="84" spans="1:2" ht="15" customHeight="1" x14ac:dyDescent="0.2">
      <c r="A84" s="249" t="s">
        <v>472</v>
      </c>
      <c r="B84" s="249" t="s">
        <v>473</v>
      </c>
    </row>
    <row r="85" spans="1:2" ht="15" customHeight="1" x14ac:dyDescent="0.2">
      <c r="A85" s="249" t="s">
        <v>474</v>
      </c>
      <c r="B85" s="249" t="s">
        <v>475</v>
      </c>
    </row>
    <row r="86" spans="1:2" ht="15" customHeight="1" x14ac:dyDescent="0.2">
      <c r="A86" s="249" t="s">
        <v>476</v>
      </c>
      <c r="B86" s="249" t="s">
        <v>477</v>
      </c>
    </row>
    <row r="87" spans="1:2" ht="15" customHeight="1" x14ac:dyDescent="0.2">
      <c r="A87" s="249" t="s">
        <v>478</v>
      </c>
      <c r="B87" s="249" t="s">
        <v>479</v>
      </c>
    </row>
    <row r="88" spans="1:2" ht="15" customHeight="1" x14ac:dyDescent="0.2">
      <c r="A88" s="249" t="s">
        <v>480</v>
      </c>
      <c r="B88" s="249" t="s">
        <v>481</v>
      </c>
    </row>
    <row r="89" spans="1:2" ht="15" customHeight="1" x14ac:dyDescent="0.2">
      <c r="A89" s="249" t="s">
        <v>482</v>
      </c>
      <c r="B89" s="249" t="s">
        <v>483</v>
      </c>
    </row>
    <row r="90" spans="1:2" ht="15" customHeight="1" x14ac:dyDescent="0.2">
      <c r="A90" s="249" t="s">
        <v>484</v>
      </c>
      <c r="B90" s="249" t="s">
        <v>485</v>
      </c>
    </row>
    <row r="91" spans="1:2" ht="15" customHeight="1" x14ac:dyDescent="0.2">
      <c r="A91" s="249" t="s">
        <v>486</v>
      </c>
      <c r="B91" s="249" t="s">
        <v>487</v>
      </c>
    </row>
    <row r="92" spans="1:2" ht="15" customHeight="1" x14ac:dyDescent="0.2">
      <c r="A92" s="249" t="s">
        <v>488</v>
      </c>
      <c r="B92" s="249" t="s">
        <v>489</v>
      </c>
    </row>
    <row r="93" spans="1:2" ht="15" customHeight="1" x14ac:dyDescent="0.2">
      <c r="A93" s="249" t="s">
        <v>490</v>
      </c>
      <c r="B93" s="249" t="s">
        <v>491</v>
      </c>
    </row>
    <row r="94" spans="1:2" ht="15" customHeight="1" x14ac:dyDescent="0.2">
      <c r="A94" s="249" t="s">
        <v>492</v>
      </c>
      <c r="B94" s="249" t="s">
        <v>493</v>
      </c>
    </row>
    <row r="95" spans="1:2" ht="15" customHeight="1" x14ac:dyDescent="0.2">
      <c r="A95" s="249" t="s">
        <v>494</v>
      </c>
      <c r="B95" s="249" t="s">
        <v>495</v>
      </c>
    </row>
    <row r="96" spans="1:2" ht="15" customHeight="1" x14ac:dyDescent="0.2">
      <c r="A96" s="249" t="s">
        <v>496</v>
      </c>
      <c r="B96" s="249" t="s">
        <v>497</v>
      </c>
    </row>
    <row r="97" spans="1:2" ht="15" customHeight="1" x14ac:dyDescent="0.2">
      <c r="A97" s="249" t="s">
        <v>498</v>
      </c>
      <c r="B97" s="249" t="s">
        <v>499</v>
      </c>
    </row>
    <row r="98" spans="1:2" ht="15" customHeight="1" x14ac:dyDescent="0.2">
      <c r="A98" s="249" t="s">
        <v>500</v>
      </c>
      <c r="B98" s="249" t="s">
        <v>501</v>
      </c>
    </row>
    <row r="99" spans="1:2" ht="15" customHeight="1" x14ac:dyDescent="0.2">
      <c r="A99" s="249" t="s">
        <v>502</v>
      </c>
      <c r="B99" s="249" t="s">
        <v>503</v>
      </c>
    </row>
    <row r="100" spans="1:2" ht="15" customHeight="1" x14ac:dyDescent="0.2">
      <c r="A100" s="249" t="s">
        <v>504</v>
      </c>
      <c r="B100" s="249" t="s">
        <v>505</v>
      </c>
    </row>
    <row r="101" spans="1:2" ht="15" customHeight="1" x14ac:dyDescent="0.2">
      <c r="A101" s="249" t="s">
        <v>506</v>
      </c>
      <c r="B101" s="249" t="s">
        <v>507</v>
      </c>
    </row>
    <row r="102" spans="1:2" ht="15" customHeight="1" x14ac:dyDescent="0.2">
      <c r="A102" s="249" t="s">
        <v>508</v>
      </c>
      <c r="B102" s="249" t="s">
        <v>509</v>
      </c>
    </row>
    <row r="103" spans="1:2" ht="15" customHeight="1" x14ac:dyDescent="0.2">
      <c r="A103" s="249" t="s">
        <v>510</v>
      </c>
      <c r="B103" s="249" t="s">
        <v>511</v>
      </c>
    </row>
    <row r="104" spans="1:2" ht="15" customHeight="1" x14ac:dyDescent="0.2">
      <c r="A104" s="249" t="s">
        <v>512</v>
      </c>
      <c r="B104" s="249" t="s">
        <v>513</v>
      </c>
    </row>
    <row r="105" spans="1:2" ht="15" customHeight="1" x14ac:dyDescent="0.2">
      <c r="A105" s="249" t="s">
        <v>514</v>
      </c>
      <c r="B105" s="249" t="s">
        <v>515</v>
      </c>
    </row>
    <row r="106" spans="1:2" ht="15" customHeight="1" x14ac:dyDescent="0.2">
      <c r="A106" s="249" t="s">
        <v>516</v>
      </c>
      <c r="B106" s="249" t="s">
        <v>517</v>
      </c>
    </row>
    <row r="107" spans="1:2" ht="15" customHeight="1" x14ac:dyDescent="0.2">
      <c r="A107" s="249" t="s">
        <v>518</v>
      </c>
      <c r="B107" s="249" t="s">
        <v>519</v>
      </c>
    </row>
    <row r="108" spans="1:2" ht="15" customHeight="1" x14ac:dyDescent="0.2">
      <c r="A108" s="249" t="s">
        <v>520</v>
      </c>
      <c r="B108" s="249" t="s">
        <v>521</v>
      </c>
    </row>
    <row r="109" spans="1:2" ht="15" customHeight="1" x14ac:dyDescent="0.2">
      <c r="A109" s="249" t="s">
        <v>522</v>
      </c>
      <c r="B109" s="249" t="s">
        <v>523</v>
      </c>
    </row>
    <row r="110" spans="1:2" ht="15" customHeight="1" x14ac:dyDescent="0.2">
      <c r="A110" s="249" t="s">
        <v>524</v>
      </c>
      <c r="B110" s="249" t="s">
        <v>525</v>
      </c>
    </row>
    <row r="111" spans="1:2" ht="15" customHeight="1" x14ac:dyDescent="0.2">
      <c r="A111" s="249" t="s">
        <v>526</v>
      </c>
      <c r="B111" s="249" t="s">
        <v>527</v>
      </c>
    </row>
    <row r="112" spans="1:2" ht="15" customHeight="1" x14ac:dyDescent="0.2">
      <c r="A112" s="249" t="s">
        <v>528</v>
      </c>
      <c r="B112" s="249" t="s">
        <v>529</v>
      </c>
    </row>
    <row r="113" spans="1:2" ht="15" customHeight="1" x14ac:dyDescent="0.2">
      <c r="A113" s="249" t="s">
        <v>530</v>
      </c>
      <c r="B113" s="249" t="s">
        <v>531</v>
      </c>
    </row>
    <row r="114" spans="1:2" ht="15" customHeight="1" x14ac:dyDescent="0.2">
      <c r="A114" s="249" t="s">
        <v>532</v>
      </c>
      <c r="B114" s="249" t="s">
        <v>533</v>
      </c>
    </row>
    <row r="115" spans="1:2" ht="15" customHeight="1" x14ac:dyDescent="0.2">
      <c r="A115" s="249" t="s">
        <v>534</v>
      </c>
      <c r="B115" s="249" t="s">
        <v>535</v>
      </c>
    </row>
    <row r="116" spans="1:2" ht="15" customHeight="1" x14ac:dyDescent="0.2">
      <c r="A116" s="249" t="s">
        <v>536</v>
      </c>
      <c r="B116" s="249" t="s">
        <v>537</v>
      </c>
    </row>
    <row r="117" spans="1:2" ht="15" customHeight="1" x14ac:dyDescent="0.2">
      <c r="A117" s="249" t="s">
        <v>538</v>
      </c>
      <c r="B117" s="249" t="s">
        <v>539</v>
      </c>
    </row>
    <row r="118" spans="1:2" ht="15" customHeight="1" x14ac:dyDescent="0.2">
      <c r="A118" s="249" t="s">
        <v>540</v>
      </c>
      <c r="B118" s="249" t="s">
        <v>541</v>
      </c>
    </row>
    <row r="119" spans="1:2" ht="15" customHeight="1" x14ac:dyDescent="0.2">
      <c r="A119" s="249" t="s">
        <v>542</v>
      </c>
      <c r="B119" s="249" t="s">
        <v>543</v>
      </c>
    </row>
    <row r="120" spans="1:2" ht="15" customHeight="1" x14ac:dyDescent="0.2">
      <c r="A120" s="249" t="s">
        <v>544</v>
      </c>
      <c r="B120" s="249" t="s">
        <v>545</v>
      </c>
    </row>
    <row r="121" spans="1:2" ht="15" customHeight="1" x14ac:dyDescent="0.2">
      <c r="A121" s="249" t="s">
        <v>546</v>
      </c>
      <c r="B121" s="249" t="s">
        <v>547</v>
      </c>
    </row>
    <row r="122" spans="1:2" ht="15" customHeight="1" x14ac:dyDescent="0.2">
      <c r="A122" s="249" t="s">
        <v>548</v>
      </c>
      <c r="B122" s="249" t="s">
        <v>549</v>
      </c>
    </row>
    <row r="123" spans="1:2" ht="15" customHeight="1" x14ac:dyDescent="0.2">
      <c r="A123" s="249" t="s">
        <v>550</v>
      </c>
      <c r="B123" s="249" t="s">
        <v>551</v>
      </c>
    </row>
    <row r="124" spans="1:2" ht="15" customHeight="1" x14ac:dyDescent="0.2">
      <c r="A124" s="249" t="s">
        <v>552</v>
      </c>
      <c r="B124" s="249" t="s">
        <v>553</v>
      </c>
    </row>
    <row r="125" spans="1:2" ht="15" customHeight="1" x14ac:dyDescent="0.2">
      <c r="A125" s="249" t="s">
        <v>554</v>
      </c>
      <c r="B125" s="249" t="s">
        <v>555</v>
      </c>
    </row>
    <row r="126" spans="1:2" ht="15" customHeight="1" x14ac:dyDescent="0.2">
      <c r="A126" s="249" t="s">
        <v>556</v>
      </c>
      <c r="B126" s="249" t="s">
        <v>557</v>
      </c>
    </row>
    <row r="127" spans="1:2" ht="15" customHeight="1" x14ac:dyDescent="0.2">
      <c r="A127" s="249" t="s">
        <v>558</v>
      </c>
      <c r="B127" s="249" t="s">
        <v>559</v>
      </c>
    </row>
    <row r="128" spans="1:2" ht="15" customHeight="1" x14ac:dyDescent="0.2">
      <c r="A128" s="249" t="s">
        <v>560</v>
      </c>
      <c r="B128" s="249" t="s">
        <v>561</v>
      </c>
    </row>
    <row r="129" spans="1:2" ht="15" customHeight="1" x14ac:dyDescent="0.2">
      <c r="A129" s="249" t="s">
        <v>562</v>
      </c>
      <c r="B129" s="249" t="s">
        <v>563</v>
      </c>
    </row>
    <row r="130" spans="1:2" ht="15" customHeight="1" x14ac:dyDescent="0.2">
      <c r="A130" s="249" t="s">
        <v>564</v>
      </c>
      <c r="B130" s="249" t="s">
        <v>565</v>
      </c>
    </row>
    <row r="131" spans="1:2" ht="15" customHeight="1" x14ac:dyDescent="0.2">
      <c r="A131" s="249" t="s">
        <v>566</v>
      </c>
      <c r="B131" s="249" t="s">
        <v>567</v>
      </c>
    </row>
    <row r="132" spans="1:2" ht="15" customHeight="1" x14ac:dyDescent="0.2">
      <c r="A132" s="249" t="s">
        <v>568</v>
      </c>
      <c r="B132" s="249" t="s">
        <v>569</v>
      </c>
    </row>
    <row r="133" spans="1:2" ht="15" customHeight="1" x14ac:dyDescent="0.2">
      <c r="A133" s="249" t="s">
        <v>570</v>
      </c>
      <c r="B133" s="249" t="s">
        <v>571</v>
      </c>
    </row>
    <row r="134" spans="1:2" ht="15" customHeight="1" x14ac:dyDescent="0.2">
      <c r="A134" s="249" t="s">
        <v>572</v>
      </c>
      <c r="B134" s="249" t="s">
        <v>573</v>
      </c>
    </row>
    <row r="135" spans="1:2" ht="15" customHeight="1" x14ac:dyDescent="0.2">
      <c r="A135" s="249" t="s">
        <v>574</v>
      </c>
      <c r="B135" s="249" t="s">
        <v>575</v>
      </c>
    </row>
    <row r="136" spans="1:2" ht="15" customHeight="1" x14ac:dyDescent="0.2">
      <c r="A136" s="249" t="s">
        <v>576</v>
      </c>
      <c r="B136" s="249" t="s">
        <v>577</v>
      </c>
    </row>
    <row r="137" spans="1:2" ht="15" customHeight="1" x14ac:dyDescent="0.2">
      <c r="A137" s="249" t="s">
        <v>578</v>
      </c>
      <c r="B137" s="249" t="s">
        <v>579</v>
      </c>
    </row>
    <row r="138" spans="1:2" ht="15" customHeight="1" x14ac:dyDescent="0.2">
      <c r="A138" s="249" t="s">
        <v>580</v>
      </c>
      <c r="B138" s="249" t="s">
        <v>581</v>
      </c>
    </row>
    <row r="139" spans="1:2" ht="15" customHeight="1" x14ac:dyDescent="0.2">
      <c r="A139" s="249" t="s">
        <v>582</v>
      </c>
      <c r="B139" s="249" t="s">
        <v>583</v>
      </c>
    </row>
    <row r="140" spans="1:2" ht="15" customHeight="1" x14ac:dyDescent="0.2">
      <c r="A140" s="249" t="s">
        <v>584</v>
      </c>
      <c r="B140" s="249" t="s">
        <v>585</v>
      </c>
    </row>
    <row r="141" spans="1:2" ht="15" customHeight="1" x14ac:dyDescent="0.2">
      <c r="A141" s="249" t="s">
        <v>586</v>
      </c>
      <c r="B141" s="249" t="s">
        <v>587</v>
      </c>
    </row>
    <row r="142" spans="1:2" ht="15" customHeight="1" x14ac:dyDescent="0.2">
      <c r="A142" s="249" t="s">
        <v>588</v>
      </c>
      <c r="B142" s="249" t="s">
        <v>589</v>
      </c>
    </row>
    <row r="143" spans="1:2" ht="15" customHeight="1" x14ac:dyDescent="0.2">
      <c r="A143" s="249" t="s">
        <v>590</v>
      </c>
      <c r="B143" s="249" t="s">
        <v>591</v>
      </c>
    </row>
    <row r="144" spans="1:2" ht="15" customHeight="1" x14ac:dyDescent="0.2">
      <c r="A144" s="249" t="s">
        <v>592</v>
      </c>
      <c r="B144" s="249" t="s">
        <v>593</v>
      </c>
    </row>
    <row r="145" spans="1:2" ht="15" customHeight="1" x14ac:dyDescent="0.2">
      <c r="A145" s="249" t="s">
        <v>594</v>
      </c>
      <c r="B145" s="249" t="s">
        <v>595</v>
      </c>
    </row>
    <row r="146" spans="1:2" ht="15" customHeight="1" x14ac:dyDescent="0.2">
      <c r="A146" s="249" t="s">
        <v>596</v>
      </c>
      <c r="B146" s="249" t="s">
        <v>597</v>
      </c>
    </row>
    <row r="147" spans="1:2" ht="15" customHeight="1" x14ac:dyDescent="0.2">
      <c r="A147" s="249" t="s">
        <v>598</v>
      </c>
      <c r="B147" s="249" t="s">
        <v>599</v>
      </c>
    </row>
    <row r="148" spans="1:2" ht="15" customHeight="1" x14ac:dyDescent="0.2">
      <c r="A148" s="249" t="s">
        <v>600</v>
      </c>
      <c r="B148" s="249" t="s">
        <v>601</v>
      </c>
    </row>
    <row r="149" spans="1:2" ht="15" customHeight="1" x14ac:dyDescent="0.2">
      <c r="A149" s="249" t="s">
        <v>602</v>
      </c>
      <c r="B149" s="249" t="s">
        <v>603</v>
      </c>
    </row>
    <row r="150" spans="1:2" ht="15" customHeight="1" x14ac:dyDescent="0.2">
      <c r="A150" s="249" t="s">
        <v>604</v>
      </c>
      <c r="B150" s="249" t="s">
        <v>605</v>
      </c>
    </row>
    <row r="151" spans="1:2" ht="15" customHeight="1" x14ac:dyDescent="0.2">
      <c r="A151" s="249" t="s">
        <v>606</v>
      </c>
      <c r="B151" s="249" t="s">
        <v>607</v>
      </c>
    </row>
    <row r="152" spans="1:2" ht="15" customHeight="1" x14ac:dyDescent="0.2">
      <c r="A152" s="249" t="s">
        <v>608</v>
      </c>
      <c r="B152" s="249" t="s">
        <v>609</v>
      </c>
    </row>
    <row r="153" spans="1:2" ht="15" customHeight="1" x14ac:dyDescent="0.2">
      <c r="A153" s="249" t="s">
        <v>610</v>
      </c>
      <c r="B153" s="249" t="s">
        <v>611</v>
      </c>
    </row>
    <row r="154" spans="1:2" ht="15" customHeight="1" x14ac:dyDescent="0.2">
      <c r="A154" s="249" t="s">
        <v>612</v>
      </c>
      <c r="B154" s="249" t="s">
        <v>613</v>
      </c>
    </row>
    <row r="155" spans="1:2" ht="15" customHeight="1" x14ac:dyDescent="0.2">
      <c r="A155" s="249" t="s">
        <v>614</v>
      </c>
      <c r="B155" s="249" t="s">
        <v>615</v>
      </c>
    </row>
    <row r="156" spans="1:2" ht="15" customHeight="1" x14ac:dyDescent="0.2">
      <c r="A156" s="249" t="s">
        <v>616</v>
      </c>
      <c r="B156" s="249" t="s">
        <v>617</v>
      </c>
    </row>
    <row r="157" spans="1:2" ht="15" customHeight="1" x14ac:dyDescent="0.2">
      <c r="A157" s="249" t="s">
        <v>618</v>
      </c>
      <c r="B157" s="249" t="s">
        <v>619</v>
      </c>
    </row>
    <row r="158" spans="1:2" ht="15" customHeight="1" x14ac:dyDescent="0.2">
      <c r="A158" s="249" t="s">
        <v>620</v>
      </c>
      <c r="B158" s="249" t="s">
        <v>621</v>
      </c>
    </row>
    <row r="159" spans="1:2" ht="15" customHeight="1" x14ac:dyDescent="0.2">
      <c r="A159" s="249" t="s">
        <v>622</v>
      </c>
      <c r="B159" s="249" t="s">
        <v>623</v>
      </c>
    </row>
    <row r="160" spans="1:2" ht="15" customHeight="1" x14ac:dyDescent="0.2">
      <c r="A160" s="249" t="s">
        <v>624</v>
      </c>
      <c r="B160" s="249" t="s">
        <v>625</v>
      </c>
    </row>
    <row r="161" spans="1:2" ht="15" customHeight="1" x14ac:dyDescent="0.2">
      <c r="A161" s="249" t="s">
        <v>626</v>
      </c>
      <c r="B161" s="249" t="s">
        <v>627</v>
      </c>
    </row>
    <row r="162" spans="1:2" ht="15" customHeight="1" x14ac:dyDescent="0.2">
      <c r="A162" s="249" t="s">
        <v>628</v>
      </c>
      <c r="B162" s="249" t="s">
        <v>629</v>
      </c>
    </row>
    <row r="163" spans="1:2" ht="15" customHeight="1" x14ac:dyDescent="0.2">
      <c r="A163" s="249" t="s">
        <v>630</v>
      </c>
      <c r="B163" s="249" t="s">
        <v>631</v>
      </c>
    </row>
    <row r="164" spans="1:2" ht="15" customHeight="1" x14ac:dyDescent="0.2">
      <c r="A164" s="249" t="s">
        <v>632</v>
      </c>
      <c r="B164" s="249" t="s">
        <v>633</v>
      </c>
    </row>
    <row r="165" spans="1:2" ht="15" customHeight="1" x14ac:dyDescent="0.2">
      <c r="A165" s="249" t="s">
        <v>634</v>
      </c>
      <c r="B165" s="249" t="s">
        <v>635</v>
      </c>
    </row>
    <row r="166" spans="1:2" ht="15" customHeight="1" x14ac:dyDescent="0.2">
      <c r="A166" s="249" t="s">
        <v>636</v>
      </c>
      <c r="B166" s="249" t="s">
        <v>637</v>
      </c>
    </row>
    <row r="167" spans="1:2" ht="15" customHeight="1" x14ac:dyDescent="0.2">
      <c r="A167" s="249" t="s">
        <v>638</v>
      </c>
      <c r="B167" s="249" t="s">
        <v>639</v>
      </c>
    </row>
    <row r="168" spans="1:2" ht="15" customHeight="1" x14ac:dyDescent="0.2">
      <c r="A168" s="249" t="s">
        <v>640</v>
      </c>
      <c r="B168" s="249" t="s">
        <v>641</v>
      </c>
    </row>
    <row r="169" spans="1:2" ht="15" customHeight="1" x14ac:dyDescent="0.2">
      <c r="A169" s="249" t="s">
        <v>642</v>
      </c>
      <c r="B169" s="249" t="s">
        <v>643</v>
      </c>
    </row>
    <row r="170" spans="1:2" ht="15" customHeight="1" x14ac:dyDescent="0.2">
      <c r="A170" s="249" t="s">
        <v>644</v>
      </c>
      <c r="B170" s="249" t="s">
        <v>645</v>
      </c>
    </row>
    <row r="171" spans="1:2" ht="15" customHeight="1" x14ac:dyDescent="0.2">
      <c r="A171" s="249" t="s">
        <v>646</v>
      </c>
      <c r="B171" s="249" t="s">
        <v>647</v>
      </c>
    </row>
    <row r="172" spans="1:2" ht="15" customHeight="1" x14ac:dyDescent="0.2">
      <c r="A172" s="249" t="s">
        <v>648</v>
      </c>
      <c r="B172" s="249" t="s">
        <v>649</v>
      </c>
    </row>
    <row r="173" spans="1:2" ht="15" customHeight="1" x14ac:dyDescent="0.2">
      <c r="A173" s="249" t="s">
        <v>650</v>
      </c>
      <c r="B173" s="249" t="s">
        <v>651</v>
      </c>
    </row>
    <row r="174" spans="1:2" ht="15" customHeight="1" x14ac:dyDescent="0.2">
      <c r="A174" s="249" t="s">
        <v>652</v>
      </c>
      <c r="B174" s="249" t="s">
        <v>653</v>
      </c>
    </row>
    <row r="175" spans="1:2" ht="15" customHeight="1" x14ac:dyDescent="0.2">
      <c r="A175" s="249" t="s">
        <v>654</v>
      </c>
      <c r="B175" s="249" t="s">
        <v>655</v>
      </c>
    </row>
    <row r="176" spans="1:2" ht="15" customHeight="1" x14ac:dyDescent="0.2">
      <c r="A176" s="249" t="s">
        <v>656</v>
      </c>
      <c r="B176" s="249" t="s">
        <v>657</v>
      </c>
    </row>
    <row r="177" spans="1:2" ht="15" customHeight="1" x14ac:dyDescent="0.2">
      <c r="A177" s="249" t="s">
        <v>658</v>
      </c>
      <c r="B177" s="249" t="s">
        <v>659</v>
      </c>
    </row>
    <row r="178" spans="1:2" ht="15" customHeight="1" x14ac:dyDescent="0.2">
      <c r="A178" s="249" t="s">
        <v>660</v>
      </c>
      <c r="B178" s="249" t="s">
        <v>661</v>
      </c>
    </row>
    <row r="179" spans="1:2" ht="15" customHeight="1" x14ac:dyDescent="0.2">
      <c r="A179" s="249" t="s">
        <v>662</v>
      </c>
      <c r="B179" s="249" t="s">
        <v>663</v>
      </c>
    </row>
    <row r="180" spans="1:2" ht="15" customHeight="1" x14ac:dyDescent="0.2">
      <c r="A180" s="249" t="s">
        <v>664</v>
      </c>
      <c r="B180" s="249" t="s">
        <v>665</v>
      </c>
    </row>
    <row r="181" spans="1:2" ht="15" customHeight="1" x14ac:dyDescent="0.2">
      <c r="A181" s="249" t="s">
        <v>666</v>
      </c>
      <c r="B181" s="249" t="s">
        <v>667</v>
      </c>
    </row>
    <row r="182" spans="1:2" ht="15" customHeight="1" x14ac:dyDescent="0.2">
      <c r="A182" s="249" t="s">
        <v>668</v>
      </c>
      <c r="B182" s="249" t="s">
        <v>669</v>
      </c>
    </row>
    <row r="183" spans="1:2" ht="15" customHeight="1" x14ac:dyDescent="0.2">
      <c r="A183" s="249" t="s">
        <v>670</v>
      </c>
      <c r="B183" s="249" t="s">
        <v>671</v>
      </c>
    </row>
    <row r="184" spans="1:2" ht="15" customHeight="1" x14ac:dyDescent="0.2">
      <c r="A184" s="249" t="s">
        <v>672</v>
      </c>
      <c r="B184" s="249" t="s">
        <v>673</v>
      </c>
    </row>
    <row r="185" spans="1:2" ht="15" customHeight="1" x14ac:dyDescent="0.2">
      <c r="A185" s="249" t="s">
        <v>674</v>
      </c>
      <c r="B185" s="249" t="s">
        <v>675</v>
      </c>
    </row>
    <row r="186" spans="1:2" ht="15" customHeight="1" x14ac:dyDescent="0.2">
      <c r="A186" s="249" t="s">
        <v>676</v>
      </c>
      <c r="B186" s="249" t="s">
        <v>677</v>
      </c>
    </row>
    <row r="187" spans="1:2" ht="15" customHeight="1" x14ac:dyDescent="0.2">
      <c r="A187" s="249" t="s">
        <v>678</v>
      </c>
      <c r="B187" s="249" t="s">
        <v>679</v>
      </c>
    </row>
    <row r="188" spans="1:2" ht="15" customHeight="1" x14ac:dyDescent="0.2">
      <c r="A188" s="249" t="s">
        <v>680</v>
      </c>
      <c r="B188" s="249" t="s">
        <v>681</v>
      </c>
    </row>
    <row r="189" spans="1:2" ht="15" customHeight="1" x14ac:dyDescent="0.2">
      <c r="A189" s="249" t="s">
        <v>682</v>
      </c>
      <c r="B189" s="249" t="s">
        <v>683</v>
      </c>
    </row>
    <row r="190" spans="1:2" ht="15" customHeight="1" x14ac:dyDescent="0.2">
      <c r="A190" s="249" t="s">
        <v>684</v>
      </c>
      <c r="B190" s="249" t="s">
        <v>685</v>
      </c>
    </row>
    <row r="191" spans="1:2" ht="15" customHeight="1" x14ac:dyDescent="0.2">
      <c r="A191" s="249" t="s">
        <v>686</v>
      </c>
      <c r="B191" s="249" t="s">
        <v>687</v>
      </c>
    </row>
    <row r="192" spans="1:2" ht="15" customHeight="1" x14ac:dyDescent="0.2">
      <c r="A192" s="249" t="s">
        <v>688</v>
      </c>
      <c r="B192" s="249" t="s">
        <v>689</v>
      </c>
    </row>
    <row r="193" spans="1:2" ht="15" customHeight="1" x14ac:dyDescent="0.2">
      <c r="A193" s="249" t="s">
        <v>690</v>
      </c>
      <c r="B193" s="249" t="s">
        <v>691</v>
      </c>
    </row>
    <row r="194" spans="1:2" ht="15" customHeight="1" x14ac:dyDescent="0.2">
      <c r="A194" s="249" t="s">
        <v>692</v>
      </c>
      <c r="B194" s="249" t="s">
        <v>693</v>
      </c>
    </row>
    <row r="195" spans="1:2" ht="15" customHeight="1" x14ac:dyDescent="0.2">
      <c r="A195" s="249" t="s">
        <v>694</v>
      </c>
      <c r="B195" s="249" t="s">
        <v>695</v>
      </c>
    </row>
    <row r="196" spans="1:2" ht="15" customHeight="1" x14ac:dyDescent="0.2">
      <c r="A196" s="249" t="s">
        <v>696</v>
      </c>
      <c r="B196" s="249" t="s">
        <v>697</v>
      </c>
    </row>
    <row r="197" spans="1:2" ht="15" customHeight="1" x14ac:dyDescent="0.2">
      <c r="A197" s="249" t="s">
        <v>698</v>
      </c>
      <c r="B197" s="249" t="s">
        <v>699</v>
      </c>
    </row>
    <row r="198" spans="1:2" ht="15" customHeight="1" x14ac:dyDescent="0.2">
      <c r="A198" s="249" t="s">
        <v>700</v>
      </c>
      <c r="B198" s="249" t="s">
        <v>701</v>
      </c>
    </row>
    <row r="199" spans="1:2" ht="15" customHeight="1" x14ac:dyDescent="0.2">
      <c r="A199" s="249" t="s">
        <v>702</v>
      </c>
      <c r="B199" s="249" t="s">
        <v>703</v>
      </c>
    </row>
    <row r="200" spans="1:2" ht="15" customHeight="1" x14ac:dyDescent="0.2">
      <c r="A200" s="249" t="s">
        <v>704</v>
      </c>
      <c r="B200" s="249" t="s">
        <v>705</v>
      </c>
    </row>
    <row r="201" spans="1:2" ht="15" customHeight="1" x14ac:dyDescent="0.2">
      <c r="A201" s="249" t="s">
        <v>706</v>
      </c>
      <c r="B201" s="249" t="s">
        <v>707</v>
      </c>
    </row>
    <row r="202" spans="1:2" ht="15" customHeight="1" x14ac:dyDescent="0.2">
      <c r="A202" s="249" t="s">
        <v>708</v>
      </c>
      <c r="B202" s="249" t="s">
        <v>709</v>
      </c>
    </row>
    <row r="203" spans="1:2" ht="15" customHeight="1" x14ac:dyDescent="0.2">
      <c r="A203" s="249" t="s">
        <v>710</v>
      </c>
      <c r="B203" s="249" t="s">
        <v>711</v>
      </c>
    </row>
    <row r="204" spans="1:2" ht="15" customHeight="1" x14ac:dyDescent="0.2">
      <c r="A204" s="249" t="s">
        <v>712</v>
      </c>
      <c r="B204" s="249" t="s">
        <v>713</v>
      </c>
    </row>
    <row r="205" spans="1:2" ht="15" customHeight="1" x14ac:dyDescent="0.2">
      <c r="A205" s="249" t="s">
        <v>714</v>
      </c>
      <c r="B205" s="249" t="s">
        <v>715</v>
      </c>
    </row>
    <row r="206" spans="1:2" ht="15" customHeight="1" x14ac:dyDescent="0.2">
      <c r="A206" s="249" t="s">
        <v>716</v>
      </c>
      <c r="B206" s="249" t="s">
        <v>717</v>
      </c>
    </row>
    <row r="207" spans="1:2" ht="15" customHeight="1" x14ac:dyDescent="0.2">
      <c r="A207" s="249" t="s">
        <v>718</v>
      </c>
      <c r="B207" s="249" t="s">
        <v>719</v>
      </c>
    </row>
    <row r="208" spans="1:2" ht="15" customHeight="1" x14ac:dyDescent="0.2">
      <c r="A208" s="249" t="s">
        <v>720</v>
      </c>
      <c r="B208" s="249" t="s">
        <v>721</v>
      </c>
    </row>
    <row r="209" spans="1:2" ht="15" customHeight="1" x14ac:dyDescent="0.2">
      <c r="A209" s="249" t="s">
        <v>722</v>
      </c>
      <c r="B209" s="249" t="s">
        <v>723</v>
      </c>
    </row>
    <row r="210" spans="1:2" ht="15" customHeight="1" x14ac:dyDescent="0.2">
      <c r="A210" s="249" t="s">
        <v>724</v>
      </c>
      <c r="B210" s="249" t="s">
        <v>725</v>
      </c>
    </row>
    <row r="211" spans="1:2" ht="15" customHeight="1" x14ac:dyDescent="0.2">
      <c r="A211" s="249" t="s">
        <v>726</v>
      </c>
      <c r="B211" s="249" t="s">
        <v>727</v>
      </c>
    </row>
    <row r="212" spans="1:2" ht="15" customHeight="1" x14ac:dyDescent="0.2">
      <c r="A212" s="249" t="s">
        <v>728</v>
      </c>
      <c r="B212" s="249" t="s">
        <v>729</v>
      </c>
    </row>
    <row r="213" spans="1:2" ht="15" customHeight="1" x14ac:dyDescent="0.2">
      <c r="A213" s="249" t="s">
        <v>730</v>
      </c>
      <c r="B213" s="249" t="s">
        <v>731</v>
      </c>
    </row>
    <row r="214" spans="1:2" ht="15" customHeight="1" x14ac:dyDescent="0.2">
      <c r="A214" s="249" t="s">
        <v>732</v>
      </c>
      <c r="B214" s="249" t="s">
        <v>733</v>
      </c>
    </row>
    <row r="215" spans="1:2" ht="15" customHeight="1" x14ac:dyDescent="0.2">
      <c r="A215" s="249" t="s">
        <v>734</v>
      </c>
      <c r="B215" s="249" t="s">
        <v>735</v>
      </c>
    </row>
    <row r="216" spans="1:2" ht="15" customHeight="1" x14ac:dyDescent="0.2">
      <c r="A216" s="249" t="s">
        <v>736</v>
      </c>
      <c r="B216" s="249" t="s">
        <v>737</v>
      </c>
    </row>
    <row r="217" spans="1:2" ht="15" customHeight="1" x14ac:dyDescent="0.2">
      <c r="A217" s="249" t="s">
        <v>738</v>
      </c>
      <c r="B217" s="249" t="s">
        <v>739</v>
      </c>
    </row>
    <row r="218" spans="1:2" ht="15" customHeight="1" x14ac:dyDescent="0.2">
      <c r="A218" s="249" t="s">
        <v>740</v>
      </c>
      <c r="B218" s="249" t="s">
        <v>741</v>
      </c>
    </row>
    <row r="219" spans="1:2" ht="15" customHeight="1" x14ac:dyDescent="0.2">
      <c r="A219" s="249" t="s">
        <v>742</v>
      </c>
      <c r="B219" s="249" t="s">
        <v>743</v>
      </c>
    </row>
    <row r="220" spans="1:2" ht="15" customHeight="1" x14ac:dyDescent="0.2">
      <c r="A220" s="249" t="s">
        <v>744</v>
      </c>
      <c r="B220" s="249" t="s">
        <v>745</v>
      </c>
    </row>
    <row r="221" spans="1:2" ht="15" customHeight="1" x14ac:dyDescent="0.2">
      <c r="A221" s="249" t="s">
        <v>746</v>
      </c>
      <c r="B221" s="249" t="s">
        <v>747</v>
      </c>
    </row>
    <row r="222" spans="1:2" ht="15" customHeight="1" x14ac:dyDescent="0.2">
      <c r="A222" s="249" t="s">
        <v>748</v>
      </c>
      <c r="B222" s="249" t="s">
        <v>749</v>
      </c>
    </row>
    <row r="223" spans="1:2" ht="15" customHeight="1" x14ac:dyDescent="0.2">
      <c r="A223" s="249" t="s">
        <v>750</v>
      </c>
      <c r="B223" s="249" t="s">
        <v>751</v>
      </c>
    </row>
    <row r="224" spans="1:2" ht="15" customHeight="1" x14ac:dyDescent="0.2">
      <c r="A224" s="249" t="s">
        <v>752</v>
      </c>
      <c r="B224" s="249" t="s">
        <v>753</v>
      </c>
    </row>
    <row r="225" spans="1:2" ht="15" customHeight="1" x14ac:dyDescent="0.2">
      <c r="A225" s="249" t="s">
        <v>754</v>
      </c>
      <c r="B225" s="249" t="s">
        <v>755</v>
      </c>
    </row>
    <row r="226" spans="1:2" ht="15" customHeight="1" x14ac:dyDescent="0.2">
      <c r="A226" s="249" t="s">
        <v>756</v>
      </c>
      <c r="B226" s="249" t="s">
        <v>757</v>
      </c>
    </row>
    <row r="227" spans="1:2" ht="15" customHeight="1" x14ac:dyDescent="0.2">
      <c r="A227" s="249" t="s">
        <v>758</v>
      </c>
      <c r="B227" s="249" t="s">
        <v>759</v>
      </c>
    </row>
    <row r="228" spans="1:2" ht="15" customHeight="1" x14ac:dyDescent="0.2">
      <c r="A228" s="249" t="s">
        <v>760</v>
      </c>
      <c r="B228" s="249" t="s">
        <v>761</v>
      </c>
    </row>
    <row r="229" spans="1:2" ht="15" customHeight="1" x14ac:dyDescent="0.2">
      <c r="A229" s="249" t="s">
        <v>762</v>
      </c>
      <c r="B229" s="249" t="s">
        <v>763</v>
      </c>
    </row>
    <row r="230" spans="1:2" ht="15" customHeight="1" x14ac:dyDescent="0.2">
      <c r="A230" s="249" t="s">
        <v>764</v>
      </c>
      <c r="B230" s="249" t="s">
        <v>765</v>
      </c>
    </row>
    <row r="231" spans="1:2" ht="15" customHeight="1" x14ac:dyDescent="0.2">
      <c r="A231" s="249" t="s">
        <v>766</v>
      </c>
      <c r="B231" s="249" t="s">
        <v>767</v>
      </c>
    </row>
    <row r="232" spans="1:2" ht="15" customHeight="1" x14ac:dyDescent="0.2">
      <c r="A232" s="249" t="s">
        <v>768</v>
      </c>
      <c r="B232" s="249" t="s">
        <v>769</v>
      </c>
    </row>
    <row r="233" spans="1:2" ht="15" customHeight="1" x14ac:dyDescent="0.2">
      <c r="A233" s="249" t="s">
        <v>770</v>
      </c>
      <c r="B233" s="249" t="s">
        <v>771</v>
      </c>
    </row>
    <row r="234" spans="1:2" ht="15" customHeight="1" x14ac:dyDescent="0.2">
      <c r="A234" s="249" t="s">
        <v>772</v>
      </c>
      <c r="B234" s="249" t="s">
        <v>773</v>
      </c>
    </row>
    <row r="235" spans="1:2" ht="15" customHeight="1" x14ac:dyDescent="0.2">
      <c r="A235" s="249" t="s">
        <v>774</v>
      </c>
      <c r="B235" s="249" t="s">
        <v>775</v>
      </c>
    </row>
    <row r="236" spans="1:2" ht="15" customHeight="1" x14ac:dyDescent="0.2">
      <c r="A236" s="249" t="s">
        <v>776</v>
      </c>
      <c r="B236" s="249" t="s">
        <v>777</v>
      </c>
    </row>
    <row r="237" spans="1:2" ht="15" customHeight="1" x14ac:dyDescent="0.2">
      <c r="A237" s="249" t="s">
        <v>778</v>
      </c>
      <c r="B237" s="249" t="s">
        <v>779</v>
      </c>
    </row>
    <row r="238" spans="1:2" ht="15" customHeight="1" x14ac:dyDescent="0.2">
      <c r="A238" s="249" t="s">
        <v>780</v>
      </c>
      <c r="B238" s="249" t="s">
        <v>781</v>
      </c>
    </row>
    <row r="239" spans="1:2" ht="15" customHeight="1" x14ac:dyDescent="0.2">
      <c r="A239" s="249" t="s">
        <v>782</v>
      </c>
      <c r="B239" s="249" t="s">
        <v>783</v>
      </c>
    </row>
    <row r="240" spans="1:2" ht="15" customHeight="1" x14ac:dyDescent="0.2">
      <c r="A240" s="249" t="s">
        <v>784</v>
      </c>
      <c r="B240" s="249" t="s">
        <v>785</v>
      </c>
    </row>
    <row r="241" spans="1:2" ht="15" customHeight="1" x14ac:dyDescent="0.2">
      <c r="A241" s="249" t="s">
        <v>786</v>
      </c>
      <c r="B241" s="249" t="s">
        <v>787</v>
      </c>
    </row>
    <row r="242" spans="1:2" ht="15" customHeight="1" x14ac:dyDescent="0.2">
      <c r="A242" s="249" t="s">
        <v>788</v>
      </c>
      <c r="B242" s="249" t="s">
        <v>789</v>
      </c>
    </row>
    <row r="243" spans="1:2" ht="15" customHeight="1" x14ac:dyDescent="0.2">
      <c r="A243" s="249" t="s">
        <v>790</v>
      </c>
      <c r="B243" s="249" t="s">
        <v>791</v>
      </c>
    </row>
    <row r="244" spans="1:2" ht="15" customHeight="1" x14ac:dyDescent="0.2">
      <c r="A244" s="249" t="s">
        <v>792</v>
      </c>
      <c r="B244" s="249" t="s">
        <v>793</v>
      </c>
    </row>
    <row r="245" spans="1:2" ht="15" customHeight="1" x14ac:dyDescent="0.2">
      <c r="A245" s="249" t="s">
        <v>794</v>
      </c>
      <c r="B245" s="249" t="s">
        <v>795</v>
      </c>
    </row>
    <row r="246" spans="1:2" ht="15" customHeight="1" x14ac:dyDescent="0.2">
      <c r="A246" s="249" t="s">
        <v>796</v>
      </c>
      <c r="B246" s="249" t="s">
        <v>797</v>
      </c>
    </row>
    <row r="247" spans="1:2" ht="15" customHeight="1" x14ac:dyDescent="0.2">
      <c r="A247" s="249" t="s">
        <v>798</v>
      </c>
      <c r="B247" s="249" t="s">
        <v>799</v>
      </c>
    </row>
    <row r="248" spans="1:2" ht="15" customHeight="1" x14ac:dyDescent="0.2">
      <c r="A248" s="249" t="s">
        <v>800</v>
      </c>
      <c r="B248" s="249" t="s">
        <v>801</v>
      </c>
    </row>
    <row r="249" spans="1:2" ht="15" customHeight="1" x14ac:dyDescent="0.2">
      <c r="A249" s="249" t="s">
        <v>802</v>
      </c>
      <c r="B249" s="249" t="s">
        <v>803</v>
      </c>
    </row>
    <row r="250" spans="1:2" ht="15" customHeight="1" x14ac:dyDescent="0.2">
      <c r="A250" s="249" t="s">
        <v>804</v>
      </c>
      <c r="B250" s="249" t="s">
        <v>805</v>
      </c>
    </row>
    <row r="251" spans="1:2" ht="15" customHeight="1" x14ac:dyDescent="0.2">
      <c r="A251" s="249" t="s">
        <v>806</v>
      </c>
      <c r="B251" s="249" t="s">
        <v>807</v>
      </c>
    </row>
    <row r="252" spans="1:2" ht="15" customHeight="1" x14ac:dyDescent="0.2">
      <c r="A252" s="249" t="s">
        <v>808</v>
      </c>
      <c r="B252" s="249" t="s">
        <v>809</v>
      </c>
    </row>
    <row r="253" spans="1:2" ht="15" customHeight="1" x14ac:dyDescent="0.2">
      <c r="A253" s="249" t="s">
        <v>810</v>
      </c>
      <c r="B253" s="249" t="s">
        <v>811</v>
      </c>
    </row>
    <row r="254" spans="1:2" ht="15" customHeight="1" x14ac:dyDescent="0.2">
      <c r="A254" s="249" t="s">
        <v>812</v>
      </c>
      <c r="B254" s="249" t="s">
        <v>813</v>
      </c>
    </row>
    <row r="255" spans="1:2" ht="15" customHeight="1" x14ac:dyDescent="0.2">
      <c r="A255" s="249" t="s">
        <v>814</v>
      </c>
      <c r="B255" s="249" t="s">
        <v>815</v>
      </c>
    </row>
    <row r="256" spans="1:2" ht="15" customHeight="1" x14ac:dyDescent="0.2">
      <c r="A256" s="249" t="s">
        <v>816</v>
      </c>
      <c r="B256" s="249" t="s">
        <v>817</v>
      </c>
    </row>
    <row r="257" spans="1:2" ht="15" customHeight="1" x14ac:dyDescent="0.2">
      <c r="A257" s="249" t="s">
        <v>818</v>
      </c>
      <c r="B257" s="249" t="s">
        <v>819</v>
      </c>
    </row>
    <row r="258" spans="1:2" ht="15" customHeight="1" x14ac:dyDescent="0.2">
      <c r="A258" s="249" t="s">
        <v>820</v>
      </c>
      <c r="B258" s="249" t="s">
        <v>821</v>
      </c>
    </row>
    <row r="259" spans="1:2" ht="15" customHeight="1" x14ac:dyDescent="0.2">
      <c r="A259" s="249" t="s">
        <v>822</v>
      </c>
      <c r="B259" s="249" t="s">
        <v>823</v>
      </c>
    </row>
    <row r="260" spans="1:2" ht="15" customHeight="1" x14ac:dyDescent="0.2">
      <c r="A260" s="249" t="s">
        <v>824</v>
      </c>
      <c r="B260" s="249" t="s">
        <v>825</v>
      </c>
    </row>
    <row r="261" spans="1:2" ht="15" customHeight="1" x14ac:dyDescent="0.2">
      <c r="A261" s="249" t="s">
        <v>826</v>
      </c>
      <c r="B261" s="249" t="s">
        <v>827</v>
      </c>
    </row>
    <row r="262" spans="1:2" ht="15" customHeight="1" x14ac:dyDescent="0.2">
      <c r="A262" s="249" t="s">
        <v>828</v>
      </c>
      <c r="B262" s="249" t="s">
        <v>829</v>
      </c>
    </row>
    <row r="263" spans="1:2" ht="15" customHeight="1" x14ac:dyDescent="0.2">
      <c r="A263" s="249" t="s">
        <v>830</v>
      </c>
      <c r="B263" s="249" t="s">
        <v>831</v>
      </c>
    </row>
    <row r="264" spans="1:2" ht="15" customHeight="1" x14ac:dyDescent="0.2">
      <c r="A264" s="249" t="s">
        <v>832</v>
      </c>
      <c r="B264" s="249" t="s">
        <v>833</v>
      </c>
    </row>
    <row r="265" spans="1:2" ht="15" customHeight="1" x14ac:dyDescent="0.2">
      <c r="A265" s="249" t="s">
        <v>834</v>
      </c>
      <c r="B265" s="249" t="s">
        <v>835</v>
      </c>
    </row>
    <row r="266" spans="1:2" ht="15" customHeight="1" x14ac:dyDescent="0.2">
      <c r="A266" s="249" t="s">
        <v>836</v>
      </c>
      <c r="B266" s="249" t="s">
        <v>837</v>
      </c>
    </row>
    <row r="267" spans="1:2" ht="15" customHeight="1" x14ac:dyDescent="0.2">
      <c r="A267" s="249" t="s">
        <v>838</v>
      </c>
      <c r="B267" s="249" t="s">
        <v>839</v>
      </c>
    </row>
    <row r="268" spans="1:2" ht="15" customHeight="1" x14ac:dyDescent="0.2">
      <c r="A268" s="249" t="s">
        <v>840</v>
      </c>
      <c r="B268" s="249" t="s">
        <v>841</v>
      </c>
    </row>
    <row r="269" spans="1:2" ht="15" customHeight="1" x14ac:dyDescent="0.2">
      <c r="A269" s="249" t="s">
        <v>842</v>
      </c>
      <c r="B269" s="249" t="s">
        <v>843</v>
      </c>
    </row>
    <row r="270" spans="1:2" ht="15" customHeight="1" x14ac:dyDescent="0.2">
      <c r="A270" s="249" t="s">
        <v>844</v>
      </c>
      <c r="B270" s="249" t="s">
        <v>845</v>
      </c>
    </row>
    <row r="271" spans="1:2" ht="15" customHeight="1" x14ac:dyDescent="0.2">
      <c r="A271" s="249" t="s">
        <v>846</v>
      </c>
      <c r="B271" s="249" t="s">
        <v>847</v>
      </c>
    </row>
    <row r="272" spans="1:2" ht="15" customHeight="1" x14ac:dyDescent="0.2">
      <c r="A272" s="249" t="s">
        <v>848</v>
      </c>
      <c r="B272" s="249" t="s">
        <v>849</v>
      </c>
    </row>
    <row r="273" spans="1:2" ht="15" customHeight="1" x14ac:dyDescent="0.2">
      <c r="A273" s="249" t="s">
        <v>850</v>
      </c>
      <c r="B273" s="249" t="s">
        <v>851</v>
      </c>
    </row>
    <row r="274" spans="1:2" ht="15" customHeight="1" x14ac:dyDescent="0.2">
      <c r="A274" s="249" t="s">
        <v>852</v>
      </c>
      <c r="B274" s="249" t="s">
        <v>853</v>
      </c>
    </row>
    <row r="275" spans="1:2" ht="15" customHeight="1" x14ac:dyDescent="0.2">
      <c r="A275" s="249" t="s">
        <v>854</v>
      </c>
      <c r="B275" s="249" t="s">
        <v>855</v>
      </c>
    </row>
    <row r="276" spans="1:2" ht="15" customHeight="1" x14ac:dyDescent="0.2">
      <c r="A276" s="249" t="s">
        <v>856</v>
      </c>
      <c r="B276" s="249" t="s">
        <v>857</v>
      </c>
    </row>
    <row r="277" spans="1:2" ht="15" customHeight="1" x14ac:dyDescent="0.2">
      <c r="A277" s="249" t="s">
        <v>858</v>
      </c>
      <c r="B277" s="249" t="s">
        <v>859</v>
      </c>
    </row>
    <row r="278" spans="1:2" ht="15" customHeight="1" x14ac:dyDescent="0.2">
      <c r="A278" s="249" t="s">
        <v>860</v>
      </c>
      <c r="B278" s="249" t="s">
        <v>861</v>
      </c>
    </row>
    <row r="279" spans="1:2" ht="15" customHeight="1" x14ac:dyDescent="0.2">
      <c r="A279" s="249" t="s">
        <v>862</v>
      </c>
      <c r="B279" s="249" t="s">
        <v>863</v>
      </c>
    </row>
    <row r="280" spans="1:2" ht="15" customHeight="1" x14ac:dyDescent="0.2">
      <c r="A280" s="249" t="s">
        <v>864</v>
      </c>
      <c r="B280" s="249" t="s">
        <v>865</v>
      </c>
    </row>
    <row r="281" spans="1:2" ht="15" customHeight="1" x14ac:dyDescent="0.2">
      <c r="A281" s="249" t="s">
        <v>866</v>
      </c>
      <c r="B281" s="249" t="s">
        <v>867</v>
      </c>
    </row>
    <row r="282" spans="1:2" ht="15" customHeight="1" x14ac:dyDescent="0.2">
      <c r="A282" s="249" t="s">
        <v>868</v>
      </c>
      <c r="B282" s="249" t="s">
        <v>869</v>
      </c>
    </row>
    <row r="283" spans="1:2" ht="15" customHeight="1" x14ac:dyDescent="0.2">
      <c r="A283" s="249" t="s">
        <v>870</v>
      </c>
      <c r="B283" s="249" t="s">
        <v>871</v>
      </c>
    </row>
    <row r="284" spans="1:2" ht="15" customHeight="1" x14ac:dyDescent="0.2">
      <c r="A284" s="249" t="s">
        <v>872</v>
      </c>
      <c r="B284" s="249" t="s">
        <v>873</v>
      </c>
    </row>
    <row r="285" spans="1:2" ht="15" customHeight="1" x14ac:dyDescent="0.2">
      <c r="A285" s="249" t="s">
        <v>874</v>
      </c>
      <c r="B285" s="249" t="s">
        <v>875</v>
      </c>
    </row>
    <row r="286" spans="1:2" ht="15" customHeight="1" x14ac:dyDescent="0.2">
      <c r="A286" s="249" t="s">
        <v>876</v>
      </c>
      <c r="B286" s="249" t="s">
        <v>877</v>
      </c>
    </row>
    <row r="287" spans="1:2" ht="15" customHeight="1" x14ac:dyDescent="0.2">
      <c r="A287" s="249" t="s">
        <v>878</v>
      </c>
      <c r="B287" s="249" t="s">
        <v>879</v>
      </c>
    </row>
    <row r="288" spans="1:2" ht="15" customHeight="1" x14ac:dyDescent="0.2">
      <c r="A288" s="249" t="s">
        <v>880</v>
      </c>
      <c r="B288" s="249" t="s">
        <v>881</v>
      </c>
    </row>
    <row r="289" spans="1:2" ht="15" customHeight="1" x14ac:dyDescent="0.2">
      <c r="A289" s="249" t="s">
        <v>882</v>
      </c>
      <c r="B289" s="249" t="s">
        <v>883</v>
      </c>
    </row>
    <row r="290" spans="1:2" ht="15" customHeight="1" x14ac:dyDescent="0.2">
      <c r="A290" s="249" t="s">
        <v>884</v>
      </c>
      <c r="B290" s="249" t="s">
        <v>885</v>
      </c>
    </row>
    <row r="291" spans="1:2" ht="15" customHeight="1" x14ac:dyDescent="0.2">
      <c r="A291" s="249" t="s">
        <v>886</v>
      </c>
      <c r="B291" s="249" t="s">
        <v>887</v>
      </c>
    </row>
    <row r="292" spans="1:2" ht="15" customHeight="1" x14ac:dyDescent="0.2">
      <c r="A292" s="249" t="s">
        <v>888</v>
      </c>
      <c r="B292" s="249" t="s">
        <v>889</v>
      </c>
    </row>
    <row r="293" spans="1:2" ht="15" customHeight="1" x14ac:dyDescent="0.2">
      <c r="A293" s="249" t="s">
        <v>890</v>
      </c>
      <c r="B293" s="249" t="s">
        <v>891</v>
      </c>
    </row>
    <row r="294" spans="1:2" ht="15" customHeight="1" x14ac:dyDescent="0.2">
      <c r="A294" s="249" t="s">
        <v>892</v>
      </c>
      <c r="B294" s="249" t="s">
        <v>893</v>
      </c>
    </row>
    <row r="295" spans="1:2" ht="15" customHeight="1" x14ac:dyDescent="0.2">
      <c r="A295" s="249" t="s">
        <v>894</v>
      </c>
      <c r="B295" s="249" t="s">
        <v>895</v>
      </c>
    </row>
    <row r="296" spans="1:2" ht="15" customHeight="1" x14ac:dyDescent="0.2">
      <c r="A296" s="249" t="s">
        <v>896</v>
      </c>
      <c r="B296" s="249" t="s">
        <v>897</v>
      </c>
    </row>
    <row r="297" spans="1:2" ht="15" customHeight="1" x14ac:dyDescent="0.2">
      <c r="A297" s="249" t="s">
        <v>898</v>
      </c>
      <c r="B297" s="249" t="s">
        <v>899</v>
      </c>
    </row>
    <row r="298" spans="1:2" ht="15" customHeight="1" x14ac:dyDescent="0.2">
      <c r="A298" s="249" t="s">
        <v>900</v>
      </c>
      <c r="B298" s="249" t="s">
        <v>901</v>
      </c>
    </row>
    <row r="299" spans="1:2" ht="15" customHeight="1" x14ac:dyDescent="0.2">
      <c r="A299" s="249" t="s">
        <v>902</v>
      </c>
      <c r="B299" s="249" t="s">
        <v>903</v>
      </c>
    </row>
    <row r="300" spans="1:2" ht="15" customHeight="1" x14ac:dyDescent="0.2">
      <c r="A300" s="249" t="s">
        <v>904</v>
      </c>
      <c r="B300" s="249" t="s">
        <v>905</v>
      </c>
    </row>
    <row r="301" spans="1:2" ht="15" customHeight="1" x14ac:dyDescent="0.2">
      <c r="A301" s="249" t="s">
        <v>906</v>
      </c>
      <c r="B301" s="249" t="s">
        <v>907</v>
      </c>
    </row>
    <row r="302" spans="1:2" ht="15" customHeight="1" x14ac:dyDescent="0.2">
      <c r="A302" s="249" t="s">
        <v>908</v>
      </c>
      <c r="B302" s="249" t="s">
        <v>909</v>
      </c>
    </row>
    <row r="303" spans="1:2" ht="15" customHeight="1" x14ac:dyDescent="0.2">
      <c r="A303" s="249" t="s">
        <v>910</v>
      </c>
      <c r="B303" s="249" t="s">
        <v>911</v>
      </c>
    </row>
    <row r="304" spans="1:2" ht="15" customHeight="1" x14ac:dyDescent="0.2">
      <c r="A304" s="249" t="s">
        <v>912</v>
      </c>
      <c r="B304" s="249" t="s">
        <v>913</v>
      </c>
    </row>
    <row r="305" spans="1:2" ht="15" customHeight="1" x14ac:dyDescent="0.2">
      <c r="A305" s="249" t="s">
        <v>914</v>
      </c>
      <c r="B305" s="249" t="s">
        <v>915</v>
      </c>
    </row>
    <row r="306" spans="1:2" ht="15" customHeight="1" x14ac:dyDescent="0.2">
      <c r="A306" s="249" t="s">
        <v>916</v>
      </c>
      <c r="B306" s="249" t="s">
        <v>917</v>
      </c>
    </row>
    <row r="307" spans="1:2" ht="15" customHeight="1" x14ac:dyDescent="0.2">
      <c r="A307" s="249" t="s">
        <v>918</v>
      </c>
      <c r="B307" s="249" t="s">
        <v>919</v>
      </c>
    </row>
    <row r="308" spans="1:2" ht="15" customHeight="1" x14ac:dyDescent="0.2">
      <c r="A308" s="249" t="s">
        <v>920</v>
      </c>
      <c r="B308" s="249" t="s">
        <v>921</v>
      </c>
    </row>
    <row r="309" spans="1:2" ht="15" customHeight="1" x14ac:dyDescent="0.2">
      <c r="A309" s="249" t="s">
        <v>922</v>
      </c>
      <c r="B309" s="249" t="s">
        <v>923</v>
      </c>
    </row>
    <row r="310" spans="1:2" ht="15" customHeight="1" x14ac:dyDescent="0.2">
      <c r="A310" s="249" t="s">
        <v>924</v>
      </c>
      <c r="B310" s="249" t="s">
        <v>925</v>
      </c>
    </row>
    <row r="311" spans="1:2" ht="15" customHeight="1" x14ac:dyDescent="0.2">
      <c r="A311" s="249" t="s">
        <v>926</v>
      </c>
      <c r="B311" s="249" t="s">
        <v>927</v>
      </c>
    </row>
    <row r="312" spans="1:2" ht="15" customHeight="1" x14ac:dyDescent="0.2">
      <c r="A312" s="249" t="s">
        <v>928</v>
      </c>
      <c r="B312" s="249" t="s">
        <v>929</v>
      </c>
    </row>
    <row r="313" spans="1:2" ht="15" customHeight="1" x14ac:dyDescent="0.2">
      <c r="A313" s="249" t="s">
        <v>930</v>
      </c>
      <c r="B313" s="249" t="s">
        <v>931</v>
      </c>
    </row>
    <row r="314" spans="1:2" ht="15" customHeight="1" x14ac:dyDescent="0.2">
      <c r="A314" s="249" t="s">
        <v>932</v>
      </c>
      <c r="B314" s="249" t="s">
        <v>933</v>
      </c>
    </row>
    <row r="315" spans="1:2" ht="15" customHeight="1" x14ac:dyDescent="0.2">
      <c r="A315" s="249" t="s">
        <v>934</v>
      </c>
      <c r="B315" s="249" t="s">
        <v>935</v>
      </c>
    </row>
    <row r="316" spans="1:2" ht="15" customHeight="1" x14ac:dyDescent="0.2">
      <c r="A316" s="249" t="s">
        <v>936</v>
      </c>
      <c r="B316" s="249" t="s">
        <v>937</v>
      </c>
    </row>
    <row r="317" spans="1:2" ht="15" customHeight="1" x14ac:dyDescent="0.2">
      <c r="A317" s="249" t="s">
        <v>938</v>
      </c>
      <c r="B317" s="249" t="s">
        <v>939</v>
      </c>
    </row>
    <row r="318" spans="1:2" ht="15" customHeight="1" x14ac:dyDescent="0.2">
      <c r="A318" s="249" t="s">
        <v>940</v>
      </c>
      <c r="B318" s="249" t="s">
        <v>941</v>
      </c>
    </row>
    <row r="319" spans="1:2" ht="15" customHeight="1" x14ac:dyDescent="0.2">
      <c r="A319" s="249" t="s">
        <v>942</v>
      </c>
      <c r="B319" s="249" t="s">
        <v>943</v>
      </c>
    </row>
    <row r="320" spans="1:2" ht="15" customHeight="1" x14ac:dyDescent="0.2">
      <c r="A320" s="249" t="s">
        <v>944</v>
      </c>
      <c r="B320" s="249" t="s">
        <v>945</v>
      </c>
    </row>
    <row r="321" spans="1:2" ht="15" customHeight="1" x14ac:dyDescent="0.2">
      <c r="A321" s="249" t="s">
        <v>946</v>
      </c>
      <c r="B321" s="249" t="s">
        <v>947</v>
      </c>
    </row>
    <row r="322" spans="1:2" ht="15" customHeight="1" x14ac:dyDescent="0.2">
      <c r="A322" s="249" t="s">
        <v>948</v>
      </c>
      <c r="B322" s="249" t="s">
        <v>949</v>
      </c>
    </row>
    <row r="323" spans="1:2" ht="15" customHeight="1" x14ac:dyDescent="0.2">
      <c r="A323" s="249" t="s">
        <v>950</v>
      </c>
      <c r="B323" s="249" t="s">
        <v>951</v>
      </c>
    </row>
    <row r="324" spans="1:2" ht="15" customHeight="1" x14ac:dyDescent="0.2">
      <c r="A324" s="249" t="s">
        <v>952</v>
      </c>
      <c r="B324" s="249" t="s">
        <v>953</v>
      </c>
    </row>
    <row r="325" spans="1:2" ht="15" customHeight="1" x14ac:dyDescent="0.2">
      <c r="A325" s="249" t="s">
        <v>954</v>
      </c>
      <c r="B325" s="249" t="s">
        <v>955</v>
      </c>
    </row>
    <row r="326" spans="1:2" ht="15" customHeight="1" x14ac:dyDescent="0.2">
      <c r="A326" s="249" t="s">
        <v>956</v>
      </c>
      <c r="B326" s="249" t="s">
        <v>957</v>
      </c>
    </row>
    <row r="327" spans="1:2" ht="15" customHeight="1" x14ac:dyDescent="0.2">
      <c r="A327" s="249" t="s">
        <v>958</v>
      </c>
      <c r="B327" s="249" t="s">
        <v>959</v>
      </c>
    </row>
    <row r="328" spans="1:2" ht="15" customHeight="1" x14ac:dyDescent="0.2">
      <c r="A328" s="249" t="s">
        <v>960</v>
      </c>
      <c r="B328" s="249" t="s">
        <v>961</v>
      </c>
    </row>
    <row r="329" spans="1:2" ht="15" customHeight="1" x14ac:dyDescent="0.2">
      <c r="A329" s="249" t="s">
        <v>962</v>
      </c>
      <c r="B329" s="249" t="s">
        <v>963</v>
      </c>
    </row>
    <row r="330" spans="1:2" ht="15" customHeight="1" x14ac:dyDescent="0.2">
      <c r="A330" s="249" t="s">
        <v>964</v>
      </c>
      <c r="B330" s="249" t="s">
        <v>965</v>
      </c>
    </row>
    <row r="331" spans="1:2" ht="15" customHeight="1" x14ac:dyDescent="0.2">
      <c r="A331" s="249" t="s">
        <v>966</v>
      </c>
      <c r="B331" s="249" t="s">
        <v>967</v>
      </c>
    </row>
    <row r="332" spans="1:2" ht="15" customHeight="1" x14ac:dyDescent="0.2">
      <c r="A332" s="249" t="s">
        <v>968</v>
      </c>
      <c r="B332" s="249" t="s">
        <v>969</v>
      </c>
    </row>
    <row r="333" spans="1:2" ht="15" customHeight="1" x14ac:dyDescent="0.2">
      <c r="A333" s="249" t="s">
        <v>970</v>
      </c>
      <c r="B333" s="249" t="s">
        <v>971</v>
      </c>
    </row>
    <row r="334" spans="1:2" ht="15" customHeight="1" x14ac:dyDescent="0.2">
      <c r="A334" s="249" t="s">
        <v>972</v>
      </c>
      <c r="B334" s="249" t="s">
        <v>973</v>
      </c>
    </row>
    <row r="335" spans="1:2" ht="15" customHeight="1" x14ac:dyDescent="0.2">
      <c r="A335" s="249" t="s">
        <v>974</v>
      </c>
      <c r="B335" s="249" t="s">
        <v>975</v>
      </c>
    </row>
    <row r="336" spans="1:2" ht="15" customHeight="1" x14ac:dyDescent="0.2">
      <c r="A336" s="249" t="s">
        <v>976</v>
      </c>
      <c r="B336" s="249" t="s">
        <v>977</v>
      </c>
    </row>
    <row r="337" spans="1:2" ht="15" customHeight="1" x14ac:dyDescent="0.2">
      <c r="A337" s="249" t="s">
        <v>978</v>
      </c>
      <c r="B337" s="249" t="s">
        <v>979</v>
      </c>
    </row>
    <row r="338" spans="1:2" ht="15" customHeight="1" x14ac:dyDescent="0.2">
      <c r="A338" s="249" t="s">
        <v>980</v>
      </c>
      <c r="B338" s="249" t="s">
        <v>981</v>
      </c>
    </row>
    <row r="339" spans="1:2" ht="15" customHeight="1" x14ac:dyDescent="0.2">
      <c r="A339" s="249" t="s">
        <v>982</v>
      </c>
      <c r="B339" s="249" t="s">
        <v>983</v>
      </c>
    </row>
    <row r="340" spans="1:2" ht="15" customHeight="1" x14ac:dyDescent="0.2">
      <c r="A340" s="249" t="s">
        <v>984</v>
      </c>
      <c r="B340" s="249" t="s">
        <v>985</v>
      </c>
    </row>
    <row r="341" spans="1:2" ht="15" customHeight="1" x14ac:dyDescent="0.2">
      <c r="A341" s="249" t="s">
        <v>986</v>
      </c>
      <c r="B341" s="249" t="s">
        <v>987</v>
      </c>
    </row>
    <row r="342" spans="1:2" ht="15" customHeight="1" x14ac:dyDescent="0.2">
      <c r="A342" s="249" t="s">
        <v>988</v>
      </c>
      <c r="B342" s="249" t="s">
        <v>989</v>
      </c>
    </row>
    <row r="343" spans="1:2" ht="15" customHeight="1" x14ac:dyDescent="0.2">
      <c r="A343" s="249" t="s">
        <v>990</v>
      </c>
      <c r="B343" s="249" t="s">
        <v>991</v>
      </c>
    </row>
    <row r="344" spans="1:2" ht="15" customHeight="1" x14ac:dyDescent="0.2">
      <c r="A344" s="249" t="s">
        <v>992</v>
      </c>
      <c r="B344" s="249" t="s">
        <v>993</v>
      </c>
    </row>
    <row r="345" spans="1:2" ht="15" customHeight="1" x14ac:dyDescent="0.2">
      <c r="A345" s="249" t="s">
        <v>994</v>
      </c>
      <c r="B345" s="249" t="s">
        <v>995</v>
      </c>
    </row>
    <row r="346" spans="1:2" ht="15" customHeight="1" x14ac:dyDescent="0.2">
      <c r="A346" s="249" t="s">
        <v>996</v>
      </c>
      <c r="B346" s="249" t="s">
        <v>997</v>
      </c>
    </row>
    <row r="347" spans="1:2" ht="15" customHeight="1" x14ac:dyDescent="0.2">
      <c r="A347" s="249" t="s">
        <v>998</v>
      </c>
      <c r="B347" s="249" t="s">
        <v>999</v>
      </c>
    </row>
    <row r="348" spans="1:2" ht="15" customHeight="1" x14ac:dyDescent="0.2">
      <c r="A348" s="249" t="s">
        <v>1000</v>
      </c>
      <c r="B348" s="249" t="s">
        <v>1001</v>
      </c>
    </row>
    <row r="349" spans="1:2" ht="15" customHeight="1" x14ac:dyDescent="0.2">
      <c r="A349" s="249" t="s">
        <v>1002</v>
      </c>
      <c r="B349" s="249" t="s">
        <v>1003</v>
      </c>
    </row>
    <row r="350" spans="1:2" ht="15" customHeight="1" x14ac:dyDescent="0.2">
      <c r="A350" s="249" t="s">
        <v>1004</v>
      </c>
      <c r="B350" s="249" t="s">
        <v>1005</v>
      </c>
    </row>
    <row r="351" spans="1:2" ht="15" customHeight="1" x14ac:dyDescent="0.2">
      <c r="A351" s="249" t="s">
        <v>1006</v>
      </c>
      <c r="B351" s="249" t="s">
        <v>1007</v>
      </c>
    </row>
    <row r="352" spans="1:2" ht="15" customHeight="1" x14ac:dyDescent="0.2">
      <c r="A352" s="249" t="s">
        <v>1008</v>
      </c>
      <c r="B352" s="249" t="s">
        <v>1009</v>
      </c>
    </row>
    <row r="353" spans="1:2" ht="15" customHeight="1" x14ac:dyDescent="0.2">
      <c r="A353" s="249" t="s">
        <v>1010</v>
      </c>
      <c r="B353" s="249" t="s">
        <v>1011</v>
      </c>
    </row>
    <row r="354" spans="1:2" ht="15" customHeight="1" x14ac:dyDescent="0.2">
      <c r="A354" s="249" t="s">
        <v>1012</v>
      </c>
      <c r="B354" s="249" t="s">
        <v>1013</v>
      </c>
    </row>
    <row r="355" spans="1:2" ht="15" customHeight="1" x14ac:dyDescent="0.2">
      <c r="A355" s="249" t="s">
        <v>1014</v>
      </c>
      <c r="B355" s="249" t="s">
        <v>1015</v>
      </c>
    </row>
    <row r="356" spans="1:2" ht="15" customHeight="1" x14ac:dyDescent="0.2">
      <c r="A356" s="249" t="s">
        <v>1016</v>
      </c>
      <c r="B356" s="249" t="s">
        <v>1017</v>
      </c>
    </row>
    <row r="357" spans="1:2" ht="15" customHeight="1" x14ac:dyDescent="0.2">
      <c r="A357" s="249" t="s">
        <v>1018</v>
      </c>
      <c r="B357" s="249" t="s">
        <v>1019</v>
      </c>
    </row>
    <row r="358" spans="1:2" ht="15" customHeight="1" x14ac:dyDescent="0.2">
      <c r="A358" s="249" t="s">
        <v>1020</v>
      </c>
      <c r="B358" s="249" t="s">
        <v>1021</v>
      </c>
    </row>
    <row r="359" spans="1:2" ht="15" customHeight="1" x14ac:dyDescent="0.2">
      <c r="A359" s="249" t="s">
        <v>1022</v>
      </c>
      <c r="B359" s="249" t="s">
        <v>1023</v>
      </c>
    </row>
    <row r="360" spans="1:2" ht="15" customHeight="1" x14ac:dyDescent="0.2">
      <c r="A360" s="249" t="s">
        <v>1024</v>
      </c>
      <c r="B360" s="249" t="s">
        <v>1025</v>
      </c>
    </row>
    <row r="361" spans="1:2" ht="15" customHeight="1" x14ac:dyDescent="0.2">
      <c r="A361" s="249" t="s">
        <v>1026</v>
      </c>
      <c r="B361" s="249" t="s">
        <v>1027</v>
      </c>
    </row>
    <row r="362" spans="1:2" ht="15" customHeight="1" x14ac:dyDescent="0.2">
      <c r="A362" s="249" t="s">
        <v>1028</v>
      </c>
      <c r="B362" s="249" t="s">
        <v>1029</v>
      </c>
    </row>
    <row r="363" spans="1:2" ht="15" customHeight="1" x14ac:dyDescent="0.2">
      <c r="A363" s="249" t="s">
        <v>1030</v>
      </c>
      <c r="B363" s="249" t="s">
        <v>1031</v>
      </c>
    </row>
    <row r="364" spans="1:2" ht="15" customHeight="1" x14ac:dyDescent="0.2">
      <c r="A364" s="249" t="s">
        <v>1032</v>
      </c>
      <c r="B364" s="249" t="s">
        <v>1033</v>
      </c>
    </row>
    <row r="365" spans="1:2" ht="15" customHeight="1" x14ac:dyDescent="0.2">
      <c r="A365" s="249" t="s">
        <v>1034</v>
      </c>
      <c r="B365" s="249" t="s">
        <v>1035</v>
      </c>
    </row>
    <row r="366" spans="1:2" ht="15" customHeight="1" x14ac:dyDescent="0.2">
      <c r="A366" s="249" t="s">
        <v>1036</v>
      </c>
      <c r="B366" s="249" t="s">
        <v>1037</v>
      </c>
    </row>
    <row r="367" spans="1:2" ht="15" customHeight="1" x14ac:dyDescent="0.2">
      <c r="A367" s="249" t="s">
        <v>1038</v>
      </c>
      <c r="B367" s="249" t="s">
        <v>1039</v>
      </c>
    </row>
    <row r="368" spans="1:2" ht="15" customHeight="1" x14ac:dyDescent="0.2">
      <c r="A368" s="249" t="s">
        <v>1040</v>
      </c>
      <c r="B368" s="249" t="s">
        <v>1041</v>
      </c>
    </row>
    <row r="369" spans="1:2" ht="15" customHeight="1" x14ac:dyDescent="0.2">
      <c r="A369" s="249" t="s">
        <v>1042</v>
      </c>
      <c r="B369" s="249" t="s">
        <v>1043</v>
      </c>
    </row>
    <row r="370" spans="1:2" ht="15" customHeight="1" x14ac:dyDescent="0.2">
      <c r="A370" s="249" t="s">
        <v>1044</v>
      </c>
      <c r="B370" s="249" t="s">
        <v>1045</v>
      </c>
    </row>
    <row r="371" spans="1:2" ht="15" customHeight="1" x14ac:dyDescent="0.2">
      <c r="A371" s="249" t="s">
        <v>1046</v>
      </c>
      <c r="B371" s="249" t="s">
        <v>1047</v>
      </c>
    </row>
    <row r="372" spans="1:2" ht="15" customHeight="1" x14ac:dyDescent="0.2">
      <c r="A372" s="249" t="s">
        <v>1048</v>
      </c>
      <c r="B372" s="249" t="s">
        <v>1049</v>
      </c>
    </row>
    <row r="373" spans="1:2" ht="15" customHeight="1" x14ac:dyDescent="0.2">
      <c r="A373" s="249" t="s">
        <v>1050</v>
      </c>
      <c r="B373" s="249" t="s">
        <v>1051</v>
      </c>
    </row>
    <row r="374" spans="1:2" ht="15" customHeight="1" x14ac:dyDescent="0.2">
      <c r="A374" s="249" t="s">
        <v>1052</v>
      </c>
      <c r="B374" s="249" t="s">
        <v>1053</v>
      </c>
    </row>
    <row r="375" spans="1:2" ht="15" customHeight="1" x14ac:dyDescent="0.2">
      <c r="A375" s="249" t="s">
        <v>1054</v>
      </c>
      <c r="B375" s="249" t="s">
        <v>1055</v>
      </c>
    </row>
    <row r="376" spans="1:2" ht="15" customHeight="1" x14ac:dyDescent="0.2">
      <c r="A376" s="249" t="s">
        <v>1056</v>
      </c>
      <c r="B376" s="249" t="s">
        <v>1057</v>
      </c>
    </row>
    <row r="377" spans="1:2" ht="15" customHeight="1" x14ac:dyDescent="0.2">
      <c r="A377" s="249" t="s">
        <v>1058</v>
      </c>
      <c r="B377" s="249" t="s">
        <v>1059</v>
      </c>
    </row>
    <row r="378" spans="1:2" ht="15" customHeight="1" x14ac:dyDescent="0.2">
      <c r="A378" s="249" t="s">
        <v>1060</v>
      </c>
      <c r="B378" s="249" t="s">
        <v>1061</v>
      </c>
    </row>
    <row r="379" spans="1:2" ht="15" customHeight="1" x14ac:dyDescent="0.2">
      <c r="A379" s="249" t="s">
        <v>1062</v>
      </c>
      <c r="B379" s="249" t="s">
        <v>1063</v>
      </c>
    </row>
    <row r="380" spans="1:2" ht="15" customHeight="1" x14ac:dyDescent="0.2">
      <c r="A380" s="249" t="s">
        <v>1064</v>
      </c>
      <c r="B380" s="249" t="s">
        <v>1065</v>
      </c>
    </row>
    <row r="381" spans="1:2" ht="15" customHeight="1" x14ac:dyDescent="0.2">
      <c r="A381" s="249" t="s">
        <v>1066</v>
      </c>
      <c r="B381" s="249" t="s">
        <v>1067</v>
      </c>
    </row>
    <row r="382" spans="1:2" ht="15" customHeight="1" x14ac:dyDescent="0.2">
      <c r="A382" s="249" t="s">
        <v>1068</v>
      </c>
      <c r="B382" s="249" t="s">
        <v>1069</v>
      </c>
    </row>
    <row r="383" spans="1:2" ht="15" customHeight="1" x14ac:dyDescent="0.2">
      <c r="A383" s="249" t="s">
        <v>1070</v>
      </c>
      <c r="B383" s="249" t="s">
        <v>1071</v>
      </c>
    </row>
    <row r="384" spans="1:2" ht="15" customHeight="1" x14ac:dyDescent="0.2">
      <c r="A384" s="249" t="s">
        <v>1072</v>
      </c>
      <c r="B384" s="249" t="s">
        <v>1073</v>
      </c>
    </row>
    <row r="385" spans="1:2" ht="15" customHeight="1" x14ac:dyDescent="0.2">
      <c r="A385" s="249" t="s">
        <v>1074</v>
      </c>
      <c r="B385" s="249" t="s">
        <v>1075</v>
      </c>
    </row>
    <row r="386" spans="1:2" ht="15" customHeight="1" x14ac:dyDescent="0.2">
      <c r="A386" s="249" t="s">
        <v>1076</v>
      </c>
      <c r="B386" s="249" t="s">
        <v>1077</v>
      </c>
    </row>
    <row r="387" spans="1:2" ht="15" customHeight="1" x14ac:dyDescent="0.2">
      <c r="A387" s="249" t="s">
        <v>1078</v>
      </c>
      <c r="B387" s="249" t="s">
        <v>1079</v>
      </c>
    </row>
    <row r="388" spans="1:2" ht="15" customHeight="1" x14ac:dyDescent="0.2">
      <c r="A388" s="249" t="s">
        <v>1080</v>
      </c>
      <c r="B388" s="249" t="s">
        <v>1081</v>
      </c>
    </row>
    <row r="389" spans="1:2" ht="15" customHeight="1" x14ac:dyDescent="0.2">
      <c r="A389" s="249" t="s">
        <v>1082</v>
      </c>
      <c r="B389" s="249" t="s">
        <v>1083</v>
      </c>
    </row>
    <row r="390" spans="1:2" ht="15" customHeight="1" x14ac:dyDescent="0.2">
      <c r="A390" s="249" t="s">
        <v>1084</v>
      </c>
      <c r="B390" s="249" t="s">
        <v>1085</v>
      </c>
    </row>
    <row r="391" spans="1:2" ht="15" customHeight="1" x14ac:dyDescent="0.2">
      <c r="A391" s="249" t="s">
        <v>1086</v>
      </c>
      <c r="B391" s="249" t="s">
        <v>1087</v>
      </c>
    </row>
    <row r="392" spans="1:2" ht="15" customHeight="1" x14ac:dyDescent="0.2">
      <c r="A392" s="249" t="s">
        <v>1088</v>
      </c>
      <c r="B392" s="249" t="s">
        <v>1089</v>
      </c>
    </row>
    <row r="393" spans="1:2" ht="15" customHeight="1" x14ac:dyDescent="0.2">
      <c r="A393" s="249" t="s">
        <v>1090</v>
      </c>
      <c r="B393" s="249" t="s">
        <v>1091</v>
      </c>
    </row>
    <row r="394" spans="1:2" ht="15" customHeight="1" x14ac:dyDescent="0.2">
      <c r="A394" s="249" t="s">
        <v>1092</v>
      </c>
      <c r="B394" s="249" t="s">
        <v>1093</v>
      </c>
    </row>
    <row r="395" spans="1:2" ht="15" customHeight="1" x14ac:dyDescent="0.2">
      <c r="A395" s="249" t="s">
        <v>1094</v>
      </c>
      <c r="B395" s="249" t="s">
        <v>1095</v>
      </c>
    </row>
    <row r="396" spans="1:2" ht="15" customHeight="1" x14ac:dyDescent="0.2">
      <c r="A396" s="249" t="s">
        <v>1096</v>
      </c>
      <c r="B396" s="249" t="s">
        <v>1097</v>
      </c>
    </row>
    <row r="397" spans="1:2" ht="15" customHeight="1" x14ac:dyDescent="0.2">
      <c r="A397" s="249" t="s">
        <v>1098</v>
      </c>
      <c r="B397" s="249" t="s">
        <v>1099</v>
      </c>
    </row>
    <row r="398" spans="1:2" ht="15" customHeight="1" x14ac:dyDescent="0.2">
      <c r="A398" s="249" t="s">
        <v>1100</v>
      </c>
      <c r="B398" s="249" t="s">
        <v>1101</v>
      </c>
    </row>
    <row r="399" spans="1:2" ht="15" customHeight="1" x14ac:dyDescent="0.2">
      <c r="A399" s="249" t="s">
        <v>1102</v>
      </c>
      <c r="B399" s="249" t="s">
        <v>1103</v>
      </c>
    </row>
    <row r="400" spans="1:2" ht="15" customHeight="1" x14ac:dyDescent="0.2">
      <c r="A400" s="249" t="s">
        <v>1104</v>
      </c>
      <c r="B400" s="249" t="s">
        <v>1105</v>
      </c>
    </row>
    <row r="401" spans="1:2" ht="15" customHeight="1" x14ac:dyDescent="0.2">
      <c r="A401" s="249" t="s">
        <v>1106</v>
      </c>
      <c r="B401" s="249" t="s">
        <v>1107</v>
      </c>
    </row>
    <row r="402" spans="1:2" ht="15" customHeight="1" x14ac:dyDescent="0.2">
      <c r="A402" s="249" t="s">
        <v>1108</v>
      </c>
      <c r="B402" s="249" t="s">
        <v>1109</v>
      </c>
    </row>
    <row r="403" spans="1:2" ht="15" customHeight="1" x14ac:dyDescent="0.2">
      <c r="A403" s="249" t="s">
        <v>1110</v>
      </c>
      <c r="B403" s="249" t="s">
        <v>1111</v>
      </c>
    </row>
    <row r="404" spans="1:2" ht="15" customHeight="1" x14ac:dyDescent="0.2">
      <c r="A404" s="249" t="s">
        <v>1112</v>
      </c>
      <c r="B404" s="249" t="s">
        <v>1113</v>
      </c>
    </row>
    <row r="405" spans="1:2" ht="15" customHeight="1" x14ac:dyDescent="0.2">
      <c r="A405" s="249" t="s">
        <v>1114</v>
      </c>
      <c r="B405" s="249" t="s">
        <v>1115</v>
      </c>
    </row>
    <row r="406" spans="1:2" ht="15" customHeight="1" x14ac:dyDescent="0.2">
      <c r="A406" s="249" t="s">
        <v>1116</v>
      </c>
      <c r="B406" s="249" t="s">
        <v>1117</v>
      </c>
    </row>
    <row r="407" spans="1:2" ht="15" customHeight="1" x14ac:dyDescent="0.2">
      <c r="A407" s="249" t="s">
        <v>1118</v>
      </c>
      <c r="B407" s="249" t="s">
        <v>1119</v>
      </c>
    </row>
    <row r="408" spans="1:2" ht="15" customHeight="1" x14ac:dyDescent="0.2">
      <c r="A408" s="249" t="s">
        <v>1120</v>
      </c>
      <c r="B408" s="249" t="s">
        <v>1121</v>
      </c>
    </row>
    <row r="409" spans="1:2" ht="15" customHeight="1" x14ac:dyDescent="0.2">
      <c r="A409" s="249" t="s">
        <v>1122</v>
      </c>
      <c r="B409" s="249" t="s">
        <v>1123</v>
      </c>
    </row>
    <row r="410" spans="1:2" ht="15" customHeight="1" x14ac:dyDescent="0.2">
      <c r="A410" s="249" t="s">
        <v>1124</v>
      </c>
      <c r="B410" s="249" t="s">
        <v>1125</v>
      </c>
    </row>
    <row r="411" spans="1:2" ht="15" customHeight="1" x14ac:dyDescent="0.2">
      <c r="A411" s="249" t="s">
        <v>1126</v>
      </c>
      <c r="B411" s="249" t="s">
        <v>1127</v>
      </c>
    </row>
    <row r="412" spans="1:2" ht="15" customHeight="1" x14ac:dyDescent="0.2">
      <c r="A412" s="249" t="s">
        <v>1128</v>
      </c>
      <c r="B412" s="249" t="s">
        <v>1129</v>
      </c>
    </row>
    <row r="413" spans="1:2" ht="15" customHeight="1" x14ac:dyDescent="0.2">
      <c r="A413" s="249" t="s">
        <v>1130</v>
      </c>
      <c r="B413" s="249" t="s">
        <v>1131</v>
      </c>
    </row>
    <row r="414" spans="1:2" ht="15" customHeight="1" x14ac:dyDescent="0.2">
      <c r="A414" s="249" t="s">
        <v>1132</v>
      </c>
      <c r="B414" s="249" t="s">
        <v>1133</v>
      </c>
    </row>
    <row r="415" spans="1:2" ht="15" customHeight="1" x14ac:dyDescent="0.2">
      <c r="A415" s="249" t="s">
        <v>1134</v>
      </c>
      <c r="B415" s="249" t="s">
        <v>1135</v>
      </c>
    </row>
    <row r="416" spans="1:2" ht="15" customHeight="1" x14ac:dyDescent="0.2">
      <c r="A416" s="249" t="s">
        <v>1136</v>
      </c>
      <c r="B416" s="249" t="s">
        <v>1137</v>
      </c>
    </row>
    <row r="417" spans="1:2" ht="15" customHeight="1" x14ac:dyDescent="0.2">
      <c r="A417" s="249" t="s">
        <v>1138</v>
      </c>
      <c r="B417" s="249" t="s">
        <v>1139</v>
      </c>
    </row>
    <row r="418" spans="1:2" ht="15" customHeight="1" x14ac:dyDescent="0.2">
      <c r="A418" s="249" t="s">
        <v>1140</v>
      </c>
      <c r="B418" s="249" t="s">
        <v>1141</v>
      </c>
    </row>
    <row r="419" spans="1:2" ht="15" customHeight="1" x14ac:dyDescent="0.2">
      <c r="A419" s="249" t="s">
        <v>1142</v>
      </c>
      <c r="B419" s="249" t="s">
        <v>1143</v>
      </c>
    </row>
    <row r="420" spans="1:2" ht="15" customHeight="1" x14ac:dyDescent="0.2">
      <c r="A420" s="249" t="s">
        <v>1144</v>
      </c>
      <c r="B420" s="249" t="s">
        <v>1145</v>
      </c>
    </row>
    <row r="421" spans="1:2" ht="15" customHeight="1" x14ac:dyDescent="0.2">
      <c r="A421" s="249" t="s">
        <v>1146</v>
      </c>
      <c r="B421" s="249" t="s">
        <v>1147</v>
      </c>
    </row>
    <row r="422" spans="1:2" ht="15" customHeight="1" x14ac:dyDescent="0.2">
      <c r="A422" s="249" t="s">
        <v>1148</v>
      </c>
      <c r="B422" s="249" t="s">
        <v>1149</v>
      </c>
    </row>
    <row r="423" spans="1:2" ht="15" customHeight="1" x14ac:dyDescent="0.2">
      <c r="A423" s="249" t="s">
        <v>1150</v>
      </c>
      <c r="B423" s="249" t="s">
        <v>1151</v>
      </c>
    </row>
    <row r="424" spans="1:2" ht="15" customHeight="1" x14ac:dyDescent="0.2">
      <c r="A424" s="249" t="s">
        <v>1152</v>
      </c>
      <c r="B424" s="249" t="s">
        <v>1153</v>
      </c>
    </row>
    <row r="425" spans="1:2" ht="15" customHeight="1" x14ac:dyDescent="0.2">
      <c r="A425" s="249" t="s">
        <v>1154</v>
      </c>
      <c r="B425" s="249" t="s">
        <v>1155</v>
      </c>
    </row>
    <row r="426" spans="1:2" ht="15" customHeight="1" x14ac:dyDescent="0.2">
      <c r="A426" s="249" t="s">
        <v>1156</v>
      </c>
      <c r="B426" s="249" t="s">
        <v>1157</v>
      </c>
    </row>
    <row r="427" spans="1:2" ht="15" customHeight="1" x14ac:dyDescent="0.2">
      <c r="A427" s="249" t="s">
        <v>1158</v>
      </c>
      <c r="B427" s="249" t="s">
        <v>1159</v>
      </c>
    </row>
    <row r="428" spans="1:2" ht="15" customHeight="1" x14ac:dyDescent="0.2">
      <c r="A428" s="249" t="s">
        <v>1160</v>
      </c>
      <c r="B428" s="249" t="s">
        <v>1161</v>
      </c>
    </row>
    <row r="429" spans="1:2" ht="15" customHeight="1" x14ac:dyDescent="0.2">
      <c r="A429" s="249" t="s">
        <v>1162</v>
      </c>
      <c r="B429" s="249" t="s">
        <v>1163</v>
      </c>
    </row>
    <row r="430" spans="1:2" ht="15" customHeight="1" x14ac:dyDescent="0.2">
      <c r="A430" s="249" t="s">
        <v>1164</v>
      </c>
      <c r="B430" s="249" t="s">
        <v>1165</v>
      </c>
    </row>
    <row r="431" spans="1:2" ht="15" customHeight="1" x14ac:dyDescent="0.2">
      <c r="A431" s="249" t="s">
        <v>1166</v>
      </c>
      <c r="B431" s="249" t="s">
        <v>1167</v>
      </c>
    </row>
    <row r="432" spans="1:2" ht="15" customHeight="1" x14ac:dyDescent="0.2">
      <c r="A432" s="249" t="s">
        <v>1168</v>
      </c>
      <c r="B432" s="249" t="s">
        <v>1169</v>
      </c>
    </row>
  </sheetData>
  <printOptions horizontalCentered="1"/>
  <pageMargins left="0.39374999999999999" right="0.39374999999999999" top="0.39374999999999999" bottom="0.63124999999999998" header="0.51180555555555496" footer="0.39374999999999999"/>
  <pageSetup paperSize="9" scale="62" firstPageNumber="0" orientation="portrait" horizontalDpi="300" verticalDpi="300" r:id="rId1"/>
  <headerFooter>
    <oddFooter>&amp;C&amp;"Arial,Normal"&amp;10Demande de subvention Interreg 2014-2020 - Annexe Plan de financement prévisionnel, &amp;R&amp;"Arial,Normal"&amp;10&amp;P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E0EB6-43A8-4224-9930-6E8FBA0A655B}">
  <sheetPr>
    <tabColor theme="0" tint="-0.34998626667073579"/>
  </sheetPr>
  <dimension ref="A2:B9"/>
  <sheetViews>
    <sheetView workbookViewId="0">
      <selection activeCell="A2" sqref="A2"/>
    </sheetView>
  </sheetViews>
  <sheetFormatPr baseColWidth="10" defaultColWidth="11.5" defaultRowHeight="15" x14ac:dyDescent="0.2"/>
  <cols>
    <col min="1" max="1" width="11.5" style="358"/>
    <col min="2" max="2" width="15.1640625" style="358" bestFit="1" customWidth="1"/>
    <col min="3" max="16384" width="11.5" style="358"/>
  </cols>
  <sheetData>
    <row r="2" spans="1:2" ht="16" x14ac:dyDescent="0.2">
      <c r="A2" s="356" t="s">
        <v>1187</v>
      </c>
      <c r="B2" s="357">
        <v>0.84999988127799997</v>
      </c>
    </row>
    <row r="3" spans="1:2" ht="16" x14ac:dyDescent="0.2">
      <c r="A3" s="356" t="s">
        <v>1188</v>
      </c>
      <c r="B3" s="357">
        <v>0.84999984171999998</v>
      </c>
    </row>
    <row r="4" spans="1:2" ht="16" x14ac:dyDescent="0.2">
      <c r="A4" s="356" t="s">
        <v>1189</v>
      </c>
      <c r="B4" s="357">
        <f>B3</f>
        <v>0.84999984171999998</v>
      </c>
    </row>
    <row r="5" spans="1:2" ht="16" x14ac:dyDescent="0.2">
      <c r="A5" s="356" t="s">
        <v>1190</v>
      </c>
      <c r="B5" s="357">
        <f>B4</f>
        <v>0.84999984171999998</v>
      </c>
    </row>
    <row r="6" spans="1:2" ht="16" x14ac:dyDescent="0.2">
      <c r="A6" s="356" t="s">
        <v>1191</v>
      </c>
      <c r="B6" s="357">
        <v>0.84999995111799997</v>
      </c>
    </row>
    <row r="7" spans="1:2" ht="16" x14ac:dyDescent="0.2">
      <c r="A7" s="356" t="s">
        <v>1192</v>
      </c>
      <c r="B7" s="357">
        <f>B6</f>
        <v>0.84999995111799997</v>
      </c>
    </row>
    <row r="8" spans="1:2" ht="16" x14ac:dyDescent="0.2">
      <c r="A8" s="356" t="s">
        <v>1193</v>
      </c>
      <c r="B8" s="357">
        <f>B7</f>
        <v>0.84999995111799997</v>
      </c>
    </row>
    <row r="9" spans="1:2" ht="16" x14ac:dyDescent="0.2">
      <c r="A9" s="356" t="s">
        <v>1194</v>
      </c>
      <c r="B9" s="357">
        <v>0.84999979225300004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AMK77"/>
  <sheetViews>
    <sheetView view="pageBreakPreview" zoomScale="88" zoomScaleNormal="100" zoomScalePageLayoutView="88" workbookViewId="0">
      <selection activeCell="B6" sqref="B6:C6"/>
    </sheetView>
  </sheetViews>
  <sheetFormatPr baseColWidth="10" defaultColWidth="9.1640625" defaultRowHeight="15" x14ac:dyDescent="0.2"/>
  <cols>
    <col min="1" max="1" width="83.83203125" style="11" customWidth="1"/>
    <col min="2" max="3" width="14.83203125" style="12" customWidth="1"/>
    <col min="4" max="4" width="48.33203125" style="11" customWidth="1"/>
    <col min="5" max="5" width="14.83203125" style="12" customWidth="1"/>
    <col min="6" max="6" width="12.83203125" style="11" customWidth="1"/>
    <col min="7" max="10" width="11.5" style="11" customWidth="1"/>
    <col min="11" max="11" width="12.33203125" style="11" customWidth="1"/>
    <col min="12" max="1025" width="11.5" style="11" customWidth="1"/>
  </cols>
  <sheetData>
    <row r="1" spans="1:6" ht="71" customHeight="1" x14ac:dyDescent="0.2">
      <c r="A1" s="371" t="s">
        <v>1186</v>
      </c>
      <c r="B1" s="371"/>
      <c r="C1" s="371"/>
      <c r="D1" s="371"/>
      <c r="E1" s="371"/>
      <c r="F1" s="371"/>
    </row>
    <row r="2" spans="1:6" ht="7.25" customHeight="1" x14ac:dyDescent="0.2">
      <c r="A2" s="13"/>
      <c r="F2" s="14"/>
    </row>
    <row r="3" spans="1:6" x14ac:dyDescent="0.2">
      <c r="A3" s="15" t="s">
        <v>25</v>
      </c>
      <c r="B3" s="372"/>
      <c r="C3" s="372"/>
      <c r="D3" s="372"/>
      <c r="E3" s="372"/>
      <c r="F3" s="372"/>
    </row>
    <row r="4" spans="1:6" x14ac:dyDescent="0.2">
      <c r="A4" s="15" t="s">
        <v>26</v>
      </c>
      <c r="B4" s="373"/>
      <c r="C4" s="373"/>
      <c r="D4" s="373"/>
      <c r="E4" s="373"/>
      <c r="F4" s="373"/>
    </row>
    <row r="5" spans="1:6" ht="14.25" customHeight="1" x14ac:dyDescent="0.2">
      <c r="A5" t="s">
        <v>27</v>
      </c>
      <c r="B5" s="374"/>
      <c r="C5" s="374"/>
      <c r="D5" s="374"/>
      <c r="E5" s="374"/>
      <c r="F5" s="374"/>
    </row>
    <row r="6" spans="1:6" x14ac:dyDescent="0.2">
      <c r="A6" t="s">
        <v>28</v>
      </c>
      <c r="B6" s="375" t="str">
        <f>IFERROR(INDEX('Liste axes et taux'!B:B,MATCH('Plan de financement'!B5,'Liste axes et taux'!A1:A9),1),"-")</f>
        <v>-</v>
      </c>
      <c r="C6" s="375"/>
      <c r="D6" s="16" t="s">
        <v>29</v>
      </c>
      <c r="E6" s="252"/>
      <c r="F6" s="252"/>
    </row>
    <row r="7" spans="1:6" ht="7.25" customHeight="1" x14ac:dyDescent="0.2">
      <c r="A7" s="377"/>
      <c r="B7" s="377"/>
      <c r="C7" s="377"/>
      <c r="D7" s="377"/>
      <c r="E7" s="377"/>
      <c r="F7" s="18"/>
    </row>
    <row r="8" spans="1:6" x14ac:dyDescent="0.2">
      <c r="A8" s="378" t="s">
        <v>30</v>
      </c>
      <c r="B8" s="378"/>
      <c r="C8" s="378"/>
      <c r="D8" s="378" t="s">
        <v>31</v>
      </c>
      <c r="E8" s="378"/>
      <c r="F8" s="378"/>
    </row>
    <row r="9" spans="1:6" ht="32" x14ac:dyDescent="0.2">
      <c r="A9" s="19" t="s">
        <v>32</v>
      </c>
      <c r="B9" s="20" t="s">
        <v>33</v>
      </c>
      <c r="C9" s="20" t="s">
        <v>34</v>
      </c>
      <c r="D9" s="19" t="s">
        <v>35</v>
      </c>
      <c r="E9" s="20" t="s">
        <v>36</v>
      </c>
      <c r="F9" s="21" t="s">
        <v>37</v>
      </c>
    </row>
    <row r="10" spans="1:6" ht="7.25" customHeight="1" x14ac:dyDescent="0.2">
      <c r="A10" s="17"/>
      <c r="B10" s="22"/>
      <c r="C10" s="22"/>
      <c r="F10" s="23"/>
    </row>
    <row r="11" spans="1:6" x14ac:dyDescent="0.2">
      <c r="A11" s="379" t="s">
        <v>38</v>
      </c>
      <c r="B11" s="379"/>
      <c r="C11" s="379"/>
      <c r="D11" s="380" t="s">
        <v>39</v>
      </c>
      <c r="E11" s="380"/>
      <c r="F11" s="24"/>
    </row>
    <row r="12" spans="1:6" ht="7.25" customHeight="1" x14ac:dyDescent="0.2">
      <c r="A12" s="25"/>
      <c r="B12" s="26"/>
      <c r="C12" s="27"/>
      <c r="D12" s="28"/>
      <c r="E12" s="29"/>
      <c r="F12" s="23"/>
    </row>
    <row r="13" spans="1:6" x14ac:dyDescent="0.2">
      <c r="A13" s="376" t="s">
        <v>40</v>
      </c>
      <c r="B13" s="376"/>
      <c r="C13" s="376"/>
      <c r="D13" s="376" t="s">
        <v>41</v>
      </c>
      <c r="E13" s="376"/>
      <c r="F13" s="376"/>
    </row>
    <row r="14" spans="1:6" ht="7.25" customHeight="1" x14ac:dyDescent="0.2">
      <c r="A14" s="25"/>
      <c r="B14" s="30"/>
      <c r="C14" s="27"/>
      <c r="D14" s="12"/>
      <c r="F14" s="23"/>
    </row>
    <row r="15" spans="1:6" x14ac:dyDescent="0.2">
      <c r="A15" s="32" t="s">
        <v>42</v>
      </c>
      <c r="B15" s="33">
        <f>SUM(B16:B21)</f>
        <v>0</v>
      </c>
      <c r="C15" s="33">
        <f>SUM(C16:C21)</f>
        <v>0</v>
      </c>
      <c r="D15" s="12" t="s">
        <v>43</v>
      </c>
      <c r="E15" s="12" t="e">
        <f>C74*B6</f>
        <v>#VALUE!</v>
      </c>
      <c r="F15" s="355" t="e">
        <f>IF(E15=0,"",IF($E$74=0,"-",E15/$E$74))</f>
        <v>#VALUE!</v>
      </c>
    </row>
    <row r="16" spans="1:6" x14ac:dyDescent="0.2">
      <c r="A16" s="12"/>
      <c r="C16" s="12">
        <f>B16</f>
        <v>0</v>
      </c>
      <c r="D16" s="12"/>
      <c r="F16" s="355" t="str">
        <f t="shared" ref="F16:F34" si="0">IF(E16=0,"",IF($E$74=0,"-",E16/$E$74))</f>
        <v/>
      </c>
    </row>
    <row r="17" spans="1:6" x14ac:dyDescent="0.2">
      <c r="A17" s="12"/>
      <c r="C17" s="12">
        <f t="shared" ref="C17" si="1">B17</f>
        <v>0</v>
      </c>
      <c r="D17" s="12"/>
      <c r="F17" s="355" t="str">
        <f t="shared" si="0"/>
        <v/>
      </c>
    </row>
    <row r="18" spans="1:6" x14ac:dyDescent="0.2">
      <c r="A18" s="12"/>
      <c r="C18" s="12">
        <f>B18</f>
        <v>0</v>
      </c>
      <c r="D18" s="12"/>
      <c r="F18" s="355" t="str">
        <f t="shared" si="0"/>
        <v/>
      </c>
    </row>
    <row r="19" spans="1:6" x14ac:dyDescent="0.2">
      <c r="A19" s="12"/>
      <c r="C19" s="12">
        <f>B19</f>
        <v>0</v>
      </c>
      <c r="D19" s="12" t="s">
        <v>44</v>
      </c>
      <c r="F19" s="355" t="str">
        <f t="shared" si="0"/>
        <v/>
      </c>
    </row>
    <row r="20" spans="1:6" x14ac:dyDescent="0.2">
      <c r="A20" s="12"/>
      <c r="C20" s="12">
        <f>B20</f>
        <v>0</v>
      </c>
      <c r="D20" s="12"/>
      <c r="F20" s="355" t="str">
        <f t="shared" si="0"/>
        <v/>
      </c>
    </row>
    <row r="21" spans="1:6" x14ac:dyDescent="0.2">
      <c r="A21" s="12"/>
      <c r="C21" s="12">
        <f>B21</f>
        <v>0</v>
      </c>
      <c r="D21" s="12"/>
      <c r="F21" s="355" t="str">
        <f t="shared" si="0"/>
        <v/>
      </c>
    </row>
    <row r="22" spans="1:6" x14ac:dyDescent="0.2">
      <c r="A22" s="32" t="s">
        <v>45</v>
      </c>
      <c r="B22" s="35">
        <f>SUM(B23:B28)</f>
        <v>0</v>
      </c>
      <c r="C22" s="35">
        <f>SUM(C23:C28)</f>
        <v>0</v>
      </c>
      <c r="D22" s="12" t="s">
        <v>46</v>
      </c>
      <c r="F22" s="355" t="str">
        <f t="shared" si="0"/>
        <v/>
      </c>
    </row>
    <row r="23" spans="1:6" x14ac:dyDescent="0.2">
      <c r="A23" s="12"/>
      <c r="B23" s="12">
        <f>SUM('1-D Frais de déplacement (emplo'!J24:J27,'1-D Frais de déplacement (emplo'!J28,'1-D Frais de déplacement (emplo'!J29)*3</f>
        <v>0</v>
      </c>
      <c r="C23" s="31">
        <f>B23</f>
        <v>0</v>
      </c>
      <c r="D23" s="12"/>
      <c r="F23" s="355" t="str">
        <f t="shared" si="0"/>
        <v/>
      </c>
    </row>
    <row r="24" spans="1:6" x14ac:dyDescent="0.2">
      <c r="A24" s="12"/>
      <c r="B24" s="12">
        <f>SUM('1-D Frais de déplacement (emplo'!H117,'1-D Frais de déplacement (emplo'!H120)*3</f>
        <v>0</v>
      </c>
      <c r="C24" s="31">
        <f t="shared" ref="C24:C27" si="2">B24</f>
        <v>0</v>
      </c>
      <c r="D24" s="12"/>
      <c r="F24" s="355" t="str">
        <f t="shared" si="0"/>
        <v/>
      </c>
    </row>
    <row r="25" spans="1:6" x14ac:dyDescent="0.2">
      <c r="A25" s="12"/>
      <c r="B25" s="12">
        <f>SUM('1-D Frais de déplacement (emplo'!H111,'1-D Frais de déplacement (emplo'!H113,'1-D Frais de déplacement (emplo'!H115,'1-D Frais de déplacement (emplo'!H118,'1-D Frais de déplacement (emplo'!H121,'1-D Frais de déplacement (emplo'!H122)*3</f>
        <v>0</v>
      </c>
      <c r="C25" s="31">
        <f t="shared" si="2"/>
        <v>0</v>
      </c>
      <c r="D25" s="12"/>
      <c r="F25" s="355" t="str">
        <f t="shared" si="0"/>
        <v/>
      </c>
    </row>
    <row r="26" spans="1:6" x14ac:dyDescent="0.2">
      <c r="A26" s="12"/>
      <c r="B26" s="12">
        <f>SUM('1-D Frais de déplacement (emplo'!H112,'1-D Frais de déplacement (emplo'!H114,'1-D Frais de déplacement (emplo'!H116,'1-D Frais de déplacement (emplo'!H119)*3</f>
        <v>0</v>
      </c>
      <c r="C26" s="31">
        <f t="shared" si="2"/>
        <v>0</v>
      </c>
      <c r="D26" s="12"/>
      <c r="F26" s="355" t="str">
        <f t="shared" si="0"/>
        <v/>
      </c>
    </row>
    <row r="27" spans="1:6" x14ac:dyDescent="0.2">
      <c r="A27" s="12"/>
      <c r="B27" s="12">
        <f>'1-D Frais de déplacement (emplo'!H123*3</f>
        <v>0</v>
      </c>
      <c r="C27" s="31">
        <f t="shared" si="2"/>
        <v>0</v>
      </c>
      <c r="D27" s="12" t="s">
        <v>47</v>
      </c>
      <c r="F27" s="355" t="str">
        <f t="shared" si="0"/>
        <v/>
      </c>
    </row>
    <row r="28" spans="1:6" x14ac:dyDescent="0.2">
      <c r="A28" s="12"/>
      <c r="C28" s="31"/>
      <c r="D28" s="12"/>
      <c r="F28" s="355" t="str">
        <f t="shared" si="0"/>
        <v/>
      </c>
    </row>
    <row r="29" spans="1:6" ht="16" x14ac:dyDescent="0.2">
      <c r="A29" s="36" t="s">
        <v>48</v>
      </c>
      <c r="B29" s="37">
        <f>SUM(B30:B36)</f>
        <v>0</v>
      </c>
      <c r="C29" s="37">
        <f>SUM(C30:C36)</f>
        <v>0</v>
      </c>
      <c r="D29" s="12" t="s">
        <v>49</v>
      </c>
      <c r="F29" s="355" t="str">
        <f t="shared" si="0"/>
        <v/>
      </c>
    </row>
    <row r="30" spans="1:6" x14ac:dyDescent="0.2">
      <c r="A30" s="12"/>
      <c r="B30" s="12">
        <f>SUMIFS('1-E Frais d''expertises extérieu'!$I$16:$I$35,'1-E Frais d''expertises extérieu'!$A$16:$A$35,'Plan de financement'!A30)</f>
        <v>0</v>
      </c>
      <c r="C30" s="31">
        <f>B30</f>
        <v>0</v>
      </c>
      <c r="D30" s="12"/>
      <c r="F30" s="355" t="str">
        <f t="shared" si="0"/>
        <v/>
      </c>
    </row>
    <row r="31" spans="1:6" x14ac:dyDescent="0.2">
      <c r="A31" s="12"/>
      <c r="B31" s="12">
        <f>SUMIFS('1-E Frais d''expertises extérieu'!$I$16:$I$35,'1-E Frais d''expertises extérieu'!$A$16:$A$35,'Plan de financement'!A31)</f>
        <v>0</v>
      </c>
      <c r="C31" s="31">
        <f t="shared" ref="C31:C35" si="3">B31</f>
        <v>0</v>
      </c>
      <c r="D31" s="12" t="s">
        <v>50</v>
      </c>
      <c r="F31" s="355" t="str">
        <f t="shared" si="0"/>
        <v/>
      </c>
    </row>
    <row r="32" spans="1:6" x14ac:dyDescent="0.2">
      <c r="A32" s="12"/>
      <c r="B32" s="12">
        <f>SUMIFS('1-E Frais d''expertises extérieu'!$I$16:$I$35,'1-E Frais d''expertises extérieu'!$A$16:$A$35,'Plan de financement'!A32)</f>
        <v>0</v>
      </c>
      <c r="C32" s="31">
        <f t="shared" si="3"/>
        <v>0</v>
      </c>
      <c r="D32" s="12"/>
      <c r="F32" s="355" t="str">
        <f t="shared" si="0"/>
        <v/>
      </c>
    </row>
    <row r="33" spans="1:6" x14ac:dyDescent="0.2">
      <c r="A33" s="12"/>
      <c r="B33" s="12">
        <f>SUMIFS('1-E Frais d''expertises extérieu'!$I$16:$I$35,'1-E Frais d''expertises extérieu'!$A$16:$A$35,'Plan de financement'!A33)</f>
        <v>0</v>
      </c>
      <c r="C33" s="31">
        <f t="shared" si="3"/>
        <v>0</v>
      </c>
      <c r="D33" s="12" t="s">
        <v>51</v>
      </c>
      <c r="F33" s="355" t="str">
        <f t="shared" si="0"/>
        <v/>
      </c>
    </row>
    <row r="34" spans="1:6" s="39" customFormat="1" x14ac:dyDescent="0.2">
      <c r="A34" s="12"/>
      <c r="B34" s="12">
        <f>SUMIFS('1-E Frais d''expertises extérieu'!$I$16:$I$35,'1-E Frais d''expertises extérieu'!$A$16:$A$35,'Plan de financement'!A34)</f>
        <v>0</v>
      </c>
      <c r="C34" s="31">
        <f t="shared" si="3"/>
        <v>0</v>
      </c>
      <c r="D34" s="12" t="s">
        <v>52</v>
      </c>
      <c r="E34" s="12"/>
      <c r="F34" s="355" t="str">
        <f t="shared" si="0"/>
        <v/>
      </c>
    </row>
    <row r="35" spans="1:6" x14ac:dyDescent="0.2">
      <c r="A35" s="12"/>
      <c r="B35" s="12">
        <f>SUMIFS('1-E Frais d''expertises extérieu'!$I$16:$I$35,'1-E Frais d''expertises extérieu'!$A$16:$A$35,'Plan de financement'!A35)</f>
        <v>0</v>
      </c>
      <c r="C35" s="31">
        <f t="shared" si="3"/>
        <v>0</v>
      </c>
      <c r="D35" s="40" t="s">
        <v>53</v>
      </c>
      <c r="E35" s="41" t="e">
        <f>SUM(E14:E34)</f>
        <v>#VALUE!</v>
      </c>
      <c r="F35" s="42" t="e">
        <f>IF(E35=0,"",IF($E$74=0,"-",E35/$E$74))</f>
        <v>#VALUE!</v>
      </c>
    </row>
    <row r="36" spans="1:6" x14ac:dyDescent="0.2">
      <c r="A36" s="12"/>
      <c r="C36" s="31"/>
      <c r="D36" s="43"/>
      <c r="E36" s="44"/>
      <c r="F36" s="23" t="str">
        <f>IF(E36=0,"",IF(E74=0,"",E36/E74))</f>
        <v/>
      </c>
    </row>
    <row r="37" spans="1:6" x14ac:dyDescent="0.2">
      <c r="A37" s="32" t="s">
        <v>54</v>
      </c>
      <c r="B37" s="37">
        <f>SUM(B38:B42)</f>
        <v>0</v>
      </c>
      <c r="C37" s="37">
        <f>SUM(C38:C42)</f>
        <v>0</v>
      </c>
      <c r="D37" s="45" t="s">
        <v>55</v>
      </c>
      <c r="E37" s="45"/>
      <c r="F37" s="45"/>
    </row>
    <row r="38" spans="1:6" x14ac:dyDescent="0.2">
      <c r="B38" s="12">
        <f>'1-F Frais d''équipement'!I16</f>
        <v>0</v>
      </c>
      <c r="C38" s="31">
        <f>B38</f>
        <v>0</v>
      </c>
      <c r="D38" s="12" t="s">
        <v>56</v>
      </c>
      <c r="F38" s="12" t="str">
        <f>IF(E38=0,"",IF($E$74=0,"-",E38/$E$74))</f>
        <v/>
      </c>
    </row>
    <row r="39" spans="1:6" x14ac:dyDescent="0.2">
      <c r="A39" s="34"/>
      <c r="C39" s="31"/>
      <c r="D39" s="12" t="s">
        <v>57</v>
      </c>
      <c r="F39" s="12" t="str">
        <f>IF(E39=0,"",IF($E$74=0,"-",E39/$E$74))</f>
        <v/>
      </c>
    </row>
    <row r="40" spans="1:6" x14ac:dyDescent="0.2">
      <c r="A40" s="34"/>
      <c r="C40" s="31"/>
      <c r="D40" s="12" t="s">
        <v>58</v>
      </c>
      <c r="F40" s="12" t="str">
        <f>IF(E40=0,"",IF($E$74=0,"-",E40/$E$74))</f>
        <v/>
      </c>
    </row>
    <row r="41" spans="1:6" x14ac:dyDescent="0.2">
      <c r="A41" s="34"/>
      <c r="C41" s="31"/>
      <c r="D41" s="12" t="s">
        <v>59</v>
      </c>
      <c r="F41" s="12" t="str">
        <f>IF(E41=0,"",IF($E$74=0,"-",E41/$E$74))</f>
        <v/>
      </c>
    </row>
    <row r="42" spans="1:6" x14ac:dyDescent="0.2">
      <c r="A42" s="34"/>
      <c r="C42" s="31"/>
      <c r="D42" s="40" t="s">
        <v>60</v>
      </c>
      <c r="E42" s="41">
        <f>SUM(E37:E41)</f>
        <v>0</v>
      </c>
      <c r="F42" s="42" t="str">
        <f>IF(E42=0,"",IF($E$74=0,"-",E42/$E$74))</f>
        <v/>
      </c>
    </row>
    <row r="43" spans="1:6" x14ac:dyDescent="0.2">
      <c r="A43" s="32" t="s">
        <v>61</v>
      </c>
      <c r="B43" s="37">
        <f>SUM(B44:B50)</f>
        <v>0</v>
      </c>
      <c r="C43" s="37">
        <f>SUM(C44:C50)</f>
        <v>0</v>
      </c>
      <c r="D43" s="13"/>
      <c r="F43" s="12" t="str">
        <f>IF(E43=0,"",IF(E74=0,"",E43/E74))</f>
        <v/>
      </c>
    </row>
    <row r="44" spans="1:6" x14ac:dyDescent="0.2">
      <c r="A44" s="34"/>
      <c r="C44" s="31"/>
      <c r="D44" s="45" t="s">
        <v>62</v>
      </c>
      <c r="E44" s="45"/>
      <c r="F44" s="45"/>
    </row>
    <row r="45" spans="1:6" x14ac:dyDescent="0.2">
      <c r="A45" s="34"/>
      <c r="C45" s="31"/>
      <c r="D45" s="13" t="s">
        <v>63</v>
      </c>
      <c r="F45" s="12" t="str">
        <f>IF(E45=0,"",IF(E74=0,"",E45/E74))</f>
        <v/>
      </c>
    </row>
    <row r="46" spans="1:6" x14ac:dyDescent="0.2">
      <c r="A46" s="38"/>
      <c r="C46" s="31"/>
      <c r="D46" s="13"/>
      <c r="F46" s="12" t="str">
        <f>IF(E46=0,"",IF(E74=0,"",E46/E74))</f>
        <v/>
      </c>
    </row>
    <row r="47" spans="1:6" x14ac:dyDescent="0.2">
      <c r="A47" s="34"/>
      <c r="C47" s="31"/>
      <c r="D47" s="13" t="s">
        <v>59</v>
      </c>
      <c r="F47" s="12" t="str">
        <f>IF(E47=0,"",IF(E74=0,"",E47/E74))</f>
        <v/>
      </c>
    </row>
    <row r="48" spans="1:6" x14ac:dyDescent="0.2">
      <c r="A48" s="34"/>
      <c r="C48" s="31"/>
      <c r="D48" s="13"/>
      <c r="F48" s="12" t="str">
        <f>IF(E48=0,"",IF(E74=0,"",E48/E74))</f>
        <v/>
      </c>
    </row>
    <row r="49" spans="1:6" x14ac:dyDescent="0.2">
      <c r="A49" s="34"/>
      <c r="C49" s="31"/>
      <c r="D49" s="13" t="s">
        <v>52</v>
      </c>
      <c r="F49" s="12" t="str">
        <f>IF(E49=0,"",IF(E74=0,"",E49/E74))</f>
        <v/>
      </c>
    </row>
    <row r="50" spans="1:6" x14ac:dyDescent="0.2">
      <c r="A50" s="34"/>
      <c r="C50" s="31"/>
      <c r="D50" s="13" t="s">
        <v>52</v>
      </c>
      <c r="F50" s="12" t="str">
        <f>IF(E50=0,"",IF(E74=0,"",E50/E74))</f>
        <v/>
      </c>
    </row>
    <row r="51" spans="1:6" s="39" customFormat="1" ht="16" x14ac:dyDescent="0.2">
      <c r="A51" s="46" t="s">
        <v>64</v>
      </c>
      <c r="B51" s="41">
        <f>B15+B22+B29+B37+B43</f>
        <v>0</v>
      </c>
      <c r="C51" s="41">
        <f>C15+C22+C29+C37+C43</f>
        <v>0</v>
      </c>
      <c r="D51" s="47" t="s">
        <v>65</v>
      </c>
      <c r="E51" s="48">
        <f>SUM(E38:E50)</f>
        <v>0</v>
      </c>
      <c r="F51" s="42" t="str">
        <f>IF(E51=0,"",IF($E$74=0,"-",E51/$E$74))</f>
        <v/>
      </c>
    </row>
    <row r="52" spans="1:6" ht="7.25" customHeight="1" x14ac:dyDescent="0.2">
      <c r="A52" s="49"/>
      <c r="C52" s="31"/>
      <c r="D52" s="13"/>
      <c r="E52" s="31"/>
      <c r="F52" s="23" t="str">
        <f>IF(E52=0,"",IF(E74=0,"",E52/E74))</f>
        <v/>
      </c>
    </row>
    <row r="53" spans="1:6" x14ac:dyDescent="0.2">
      <c r="A53" s="45" t="s">
        <v>66</v>
      </c>
      <c r="B53" s="45"/>
      <c r="C53" s="45"/>
      <c r="D53" s="13"/>
      <c r="F53" s="12" t="str">
        <f>IF(E53=0,"",IF(E74=0,"",E53/E74))</f>
        <v/>
      </c>
    </row>
    <row r="54" spans="1:6" ht="7.25" customHeight="1" x14ac:dyDescent="0.2">
      <c r="A54" s="49"/>
      <c r="C54" s="31"/>
      <c r="D54" s="13"/>
      <c r="F54" s="12" t="str">
        <f>IF(E54=0,"",IF(E74=0,"",E54/E74))</f>
        <v/>
      </c>
    </row>
    <row r="55" spans="1:6" x14ac:dyDescent="0.2">
      <c r="A55" s="12" t="s">
        <v>67</v>
      </c>
      <c r="C55" s="31"/>
      <c r="D55" s="12"/>
      <c r="F55" s="12" t="str">
        <f>IF(E55=0,"",IF(E74=0,"",E55/E74))</f>
        <v/>
      </c>
    </row>
    <row r="56" spans="1:6" x14ac:dyDescent="0.2">
      <c r="A56" s="12"/>
      <c r="C56" s="31"/>
      <c r="D56" s="12"/>
      <c r="F56" s="12" t="str">
        <f>IF(E56=0,"",IF(E74=0,"",E56/E74))</f>
        <v/>
      </c>
    </row>
    <row r="57" spans="1:6" x14ac:dyDescent="0.2">
      <c r="A57" s="12" t="s">
        <v>68</v>
      </c>
      <c r="B57" s="12" t="str">
        <f>IF(SUM(B16:B19)&lt;&gt;0,SUM(B16:B19)*0.15,"-")</f>
        <v>-</v>
      </c>
      <c r="C57" s="12">
        <f>SUM(C16:C19)*0.15</f>
        <v>0</v>
      </c>
      <c r="D57" s="12"/>
      <c r="F57" s="12"/>
    </row>
    <row r="58" spans="1:6" x14ac:dyDescent="0.2">
      <c r="A58" s="12"/>
      <c r="C58" s="31"/>
      <c r="D58" s="12"/>
      <c r="F58" s="12" t="str">
        <f>IF(E58=0,"",IF(E74=0,"",E58/E74))</f>
        <v/>
      </c>
    </row>
    <row r="59" spans="1:6" x14ac:dyDescent="0.2">
      <c r="A59" s="12"/>
      <c r="C59" s="31"/>
      <c r="D59" s="13"/>
      <c r="F59" s="12" t="str">
        <f>IF(E59=0,"",IF(E74=0,"",E59/E74))</f>
        <v/>
      </c>
    </row>
    <row r="60" spans="1:6" x14ac:dyDescent="0.2">
      <c r="A60" s="12"/>
      <c r="C60" s="31"/>
      <c r="D60" s="13"/>
      <c r="F60" s="12" t="str">
        <f>IF(E60=0,"",IF(E74=0,"",E60/E74))</f>
        <v/>
      </c>
    </row>
    <row r="61" spans="1:6" x14ac:dyDescent="0.2">
      <c r="A61" s="12"/>
      <c r="C61" s="31"/>
      <c r="D61" s="13"/>
      <c r="F61" s="12" t="str">
        <f>IF(E61=0,"",IF(E74=0,"",E61/E74))</f>
        <v/>
      </c>
    </row>
    <row r="62" spans="1:6" s="39" customFormat="1" x14ac:dyDescent="0.2">
      <c r="A62" s="46" t="s">
        <v>69</v>
      </c>
      <c r="B62" s="41">
        <f>SUM(B55:B61)</f>
        <v>0</v>
      </c>
      <c r="C62" s="41">
        <f>SUM(C55:C61)</f>
        <v>0</v>
      </c>
      <c r="D62" s="51"/>
      <c r="E62" s="12"/>
      <c r="F62" s="12" t="str">
        <f>IF(E62=0,"",IF(E74=0,"",E62/E74))</f>
        <v/>
      </c>
    </row>
    <row r="63" spans="1:6" s="39" customFormat="1" x14ac:dyDescent="0.2">
      <c r="A63" s="12"/>
      <c r="B63" s="12"/>
      <c r="C63" s="52"/>
      <c r="D63" s="51"/>
      <c r="E63" s="12"/>
      <c r="F63" s="12"/>
    </row>
    <row r="64" spans="1:6" s="39" customFormat="1" x14ac:dyDescent="0.2">
      <c r="A64" s="46" t="s">
        <v>70</v>
      </c>
      <c r="B64" s="41">
        <f>B51+B62</f>
        <v>0</v>
      </c>
      <c r="C64" s="41">
        <f>C51+C62</f>
        <v>0</v>
      </c>
      <c r="D64" s="51"/>
      <c r="E64" s="12"/>
      <c r="F64" s="12"/>
    </row>
    <row r="65" spans="1:6" ht="7.25" customHeight="1" x14ac:dyDescent="0.2">
      <c r="A65" s="12"/>
      <c r="C65" s="31"/>
      <c r="D65" s="13"/>
      <c r="E65" s="31"/>
      <c r="F65" s="23" t="str">
        <f>IF(E65=0,"",IF(E74=0,"",E65/E74))</f>
        <v/>
      </c>
    </row>
    <row r="66" spans="1:6" x14ac:dyDescent="0.2">
      <c r="A66" s="376" t="s">
        <v>71</v>
      </c>
      <c r="B66" s="376"/>
      <c r="C66" s="376"/>
      <c r="D66" s="376" t="s">
        <v>72</v>
      </c>
      <c r="E66" s="376"/>
      <c r="F66" s="376"/>
    </row>
    <row r="67" spans="1:6" ht="7.25" customHeight="1" x14ac:dyDescent="0.2">
      <c r="A67" s="49"/>
      <c r="C67" s="31"/>
      <c r="D67" s="13"/>
      <c r="E67" s="31"/>
      <c r="F67" s="23" t="str">
        <f>IF(E67=0,"",IF(E74=0,"",E67/E74))</f>
        <v/>
      </c>
    </row>
    <row r="68" spans="1:6" ht="32" x14ac:dyDescent="0.2">
      <c r="A68" s="12" t="s">
        <v>73</v>
      </c>
      <c r="D68" s="50" t="s">
        <v>73</v>
      </c>
      <c r="E68" s="31"/>
      <c r="F68" s="23" t="str">
        <f>IF(E68=0,"",IF(E74=0,"",E68/E74))</f>
        <v/>
      </c>
    </row>
    <row r="69" spans="1:6" x14ac:dyDescent="0.2">
      <c r="A69" s="12" t="s">
        <v>74</v>
      </c>
      <c r="D69" s="34" t="s">
        <v>74</v>
      </c>
      <c r="E69" s="31">
        <f>C69</f>
        <v>0</v>
      </c>
      <c r="F69" s="23" t="str">
        <f>IF(E69=0,"",IF(E74=0,"",E69/E74))</f>
        <v/>
      </c>
    </row>
    <row r="70" spans="1:6" x14ac:dyDescent="0.2">
      <c r="A70" s="12" t="s">
        <v>75</v>
      </c>
      <c r="D70" s="34" t="s">
        <v>75</v>
      </c>
      <c r="E70" s="31"/>
      <c r="F70" s="23" t="str">
        <f>IF(E70=0,"",IF(E74=0,"",E70/E74))</f>
        <v/>
      </c>
    </row>
    <row r="71" spans="1:6" s="39" customFormat="1" x14ac:dyDescent="0.2">
      <c r="A71" s="46" t="s">
        <v>76</v>
      </c>
      <c r="B71" s="53">
        <f>SUM(B68:B70)</f>
        <v>0</v>
      </c>
      <c r="C71" s="53">
        <f>SUM(C68:C70)</f>
        <v>0</v>
      </c>
      <c r="D71" s="46" t="s">
        <v>76</v>
      </c>
      <c r="E71" s="41">
        <f>SUM(E68:E70)</f>
        <v>0</v>
      </c>
      <c r="F71" s="42" t="str">
        <f>IF(E71=0,"",IF($E$74=0,"-",E71/$E$74))</f>
        <v/>
      </c>
    </row>
    <row r="72" spans="1:6" ht="7.25" customHeight="1" x14ac:dyDescent="0.2">
      <c r="A72" s="12"/>
      <c r="D72" s="12"/>
      <c r="F72" s="12" t="str">
        <f>IF(E72=0,"",IF(E74=0,"",E72/E74))</f>
        <v/>
      </c>
    </row>
    <row r="73" spans="1:6" ht="7.25" customHeight="1" x14ac:dyDescent="0.2">
      <c r="A73" s="12"/>
      <c r="D73" s="12"/>
      <c r="F73" s="12" t="str">
        <f>IF(E73=0,"",IF(E80=0,"",E73/E80))</f>
        <v/>
      </c>
    </row>
    <row r="74" spans="1:6" ht="16" x14ac:dyDescent="0.2">
      <c r="A74" s="54" t="s">
        <v>77</v>
      </c>
      <c r="B74" s="55">
        <f>B64+B71</f>
        <v>0</v>
      </c>
      <c r="C74" s="55">
        <f>C64+C71</f>
        <v>0</v>
      </c>
      <c r="D74" s="54" t="s">
        <v>77</v>
      </c>
      <c r="E74" s="56" t="e">
        <f>E71+E51+E42+E35</f>
        <v>#VALUE!</v>
      </c>
      <c r="F74" s="42" t="e">
        <f>IF(E74=0,"",IF($E$74=0,"-",E74/$E$74))</f>
        <v>#VALUE!</v>
      </c>
    </row>
    <row r="75" spans="1:6" ht="7.25" customHeight="1" x14ac:dyDescent="0.2">
      <c r="A75" s="12"/>
      <c r="D75" s="12"/>
      <c r="F75" s="12"/>
    </row>
    <row r="76" spans="1:6" x14ac:dyDescent="0.2">
      <c r="A76" s="12" t="s">
        <v>78</v>
      </c>
      <c r="D76" s="12"/>
      <c r="F76" s="12"/>
    </row>
    <row r="77" spans="1:6" ht="7.25" customHeight="1" x14ac:dyDescent="0.2">
      <c r="A77" s="12"/>
      <c r="D77" s="12"/>
      <c r="F77" s="12"/>
    </row>
  </sheetData>
  <mergeCells count="14">
    <mergeCell ref="A13:C13"/>
    <mergeCell ref="D13:F13"/>
    <mergeCell ref="A66:C66"/>
    <mergeCell ref="D66:F66"/>
    <mergeCell ref="A7:E7"/>
    <mergeCell ref="A8:C8"/>
    <mergeCell ref="D8:F8"/>
    <mergeCell ref="A11:C11"/>
    <mergeCell ref="D11:E11"/>
    <mergeCell ref="A1:F1"/>
    <mergeCell ref="B3:F3"/>
    <mergeCell ref="B4:F4"/>
    <mergeCell ref="B5:F5"/>
    <mergeCell ref="B6:C6"/>
  </mergeCells>
  <printOptions horizontalCentered="1"/>
  <pageMargins left="0.39374999999999999" right="0.39374999999999999" top="0.39374999999999999" bottom="0.63124999999999998" header="0.51180555555555496" footer="0.39374999999999999"/>
  <pageSetup paperSize="9" scale="51" firstPageNumber="0" orientation="portrait" horizontalDpi="300" verticalDpi="300" r:id="rId1"/>
  <headerFooter>
    <oddFooter>&amp;C&amp;"Arial,Normal"&amp;10Demande de subvention Interreg 2014-2020 - Annexe Plan de financement prévisionnel, &amp;R&amp;"Arial,Normal"&amp;10&amp;P</oddFooter>
  </headerFooter>
  <extLst>
    <ext xmlns:x14="http://schemas.microsoft.com/office/spreadsheetml/2009/9/main" uri="{CCE6A557-97BC-4b89-ADB6-D9C93CAAB3DF}">
      <x14:dataValidations xmlns:xm="http://schemas.microsoft.com/office/excel/2006/main" count="1">
        <x14:dataValidation type="list" operator="equal" allowBlank="1" showErrorMessage="1" xr:uid="{96AC36CF-A1EF-41AB-8CEF-B316803CB5EC}">
          <x14:formula1>
            <xm:f>'Liste axes et taux'!$A:$A</xm:f>
          </x14:formula1>
          <xm:sqref>B5:F5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2:AML1048567"/>
  <sheetViews>
    <sheetView view="pageBreakPreview" topLeftCell="D1" zoomScale="80" zoomScaleNormal="100" zoomScaleSheetLayoutView="96" workbookViewId="0">
      <selection activeCell="D78" sqref="D78:D84"/>
    </sheetView>
  </sheetViews>
  <sheetFormatPr baseColWidth="10" defaultColWidth="9.1640625" defaultRowHeight="15" outlineLevelCol="1" x14ac:dyDescent="0.2"/>
  <cols>
    <col min="1" max="1" width="32.83203125" style="57" customWidth="1"/>
    <col min="2" max="2" width="10.6640625" style="57" customWidth="1"/>
    <col min="3" max="3" width="19.1640625" style="303" customWidth="1"/>
    <col min="4" max="4" width="42.1640625" style="307" customWidth="1" outlineLevel="1"/>
    <col min="5" max="5" width="23.1640625" style="305" customWidth="1" outlineLevel="1"/>
    <col min="6" max="7" width="17.5" style="57" customWidth="1" outlineLevel="1"/>
    <col min="8" max="8" width="11.5" style="57" customWidth="1" outlineLevel="1"/>
    <col min="9" max="9" width="19.6640625" style="58" customWidth="1" outlineLevel="1"/>
    <col min="10" max="10" width="22.5" style="58" customWidth="1" outlineLevel="1"/>
    <col min="11" max="11" width="42.1640625" style="58" customWidth="1" outlineLevel="1"/>
    <col min="12" max="12" width="68.5" style="57" bestFit="1" customWidth="1"/>
    <col min="13" max="32" width="13.6640625" style="57" customWidth="1"/>
    <col min="33" max="33" width="14.33203125" style="57" customWidth="1"/>
    <col min="34" max="34" width="15.6640625" style="57" customWidth="1"/>
    <col min="35" max="35" width="14.5" style="57" bestFit="1" customWidth="1"/>
    <col min="36" max="1026" width="10.6640625" style="57" customWidth="1"/>
    <col min="1027" max="1030" width="10.6640625" customWidth="1"/>
  </cols>
  <sheetData>
    <row r="2" spans="1:34" ht="17.5" customHeight="1" thickBot="1" x14ac:dyDescent="0.25">
      <c r="A2" s="381" t="s">
        <v>79</v>
      </c>
      <c r="B2" s="381"/>
      <c r="C2" s="381"/>
      <c r="D2" s="381"/>
      <c r="E2" s="381"/>
      <c r="F2" s="381"/>
      <c r="G2" s="381"/>
      <c r="H2" s="381"/>
      <c r="I2" s="381"/>
      <c r="J2" s="381"/>
      <c r="K2" s="381"/>
      <c r="L2" s="381"/>
      <c r="M2" s="381"/>
      <c r="N2" s="381"/>
      <c r="O2" s="381"/>
      <c r="P2" s="381"/>
      <c r="Q2" s="381"/>
      <c r="R2" s="381"/>
      <c r="S2" s="381"/>
      <c r="T2" s="381"/>
      <c r="U2" s="381"/>
      <c r="V2" s="381"/>
      <c r="W2" s="381"/>
      <c r="X2" s="381"/>
      <c r="Y2" s="381"/>
      <c r="Z2" s="381"/>
      <c r="AA2" s="381"/>
      <c r="AB2" s="381"/>
      <c r="AC2" s="381"/>
      <c r="AD2" s="381"/>
      <c r="AE2" s="381"/>
      <c r="AF2" s="381"/>
    </row>
    <row r="3" spans="1:34" ht="14" customHeight="1" thickBot="1" x14ac:dyDescent="0.25">
      <c r="A3" s="309"/>
      <c r="B3" s="310"/>
      <c r="C3" s="311"/>
      <c r="D3" s="312"/>
      <c r="E3" s="319"/>
      <c r="F3" s="310"/>
      <c r="G3" s="310"/>
      <c r="H3" s="310"/>
      <c r="I3" s="313"/>
      <c r="J3" s="313"/>
      <c r="K3" s="313"/>
      <c r="L3" s="310"/>
      <c r="M3" s="382" t="s">
        <v>298</v>
      </c>
      <c r="N3" s="383"/>
      <c r="O3" s="383"/>
      <c r="P3" s="383"/>
      <c r="Q3" s="383"/>
      <c r="R3" s="382" t="s">
        <v>299</v>
      </c>
      <c r="S3" s="384"/>
      <c r="T3" s="384"/>
      <c r="U3" s="383"/>
      <c r="V3" s="385"/>
      <c r="W3" s="384" t="s">
        <v>300</v>
      </c>
      <c r="X3" s="383"/>
      <c r="Y3" s="383"/>
      <c r="Z3" s="383"/>
      <c r="AA3" s="383"/>
      <c r="AB3" s="386" t="s">
        <v>80</v>
      </c>
      <c r="AC3" s="386"/>
      <c r="AD3" s="386"/>
      <c r="AE3" s="386"/>
      <c r="AF3" s="386"/>
      <c r="AG3" s="387" t="s">
        <v>81</v>
      </c>
    </row>
    <row r="4" spans="1:34" ht="26" customHeight="1" thickBot="1" x14ac:dyDescent="0.25">
      <c r="A4" s="389" t="s">
        <v>82</v>
      </c>
      <c r="B4" s="390" t="s">
        <v>83</v>
      </c>
      <c r="C4" s="390" t="s">
        <v>84</v>
      </c>
      <c r="D4" s="314" t="s">
        <v>85</v>
      </c>
      <c r="E4" s="320" t="s">
        <v>86</v>
      </c>
      <c r="F4" s="391" t="s">
        <v>87</v>
      </c>
      <c r="G4" s="391"/>
      <c r="H4" s="60" t="s">
        <v>88</v>
      </c>
      <c r="I4" s="391" t="s">
        <v>89</v>
      </c>
      <c r="J4" s="391"/>
      <c r="K4" s="61" t="s">
        <v>90</v>
      </c>
      <c r="L4" s="392" t="s">
        <v>91</v>
      </c>
      <c r="M4" s="265" t="s">
        <v>92</v>
      </c>
      <c r="N4" s="62" t="s">
        <v>93</v>
      </c>
      <c r="O4" s="62" t="s">
        <v>94</v>
      </c>
      <c r="P4" s="62" t="s">
        <v>1174</v>
      </c>
      <c r="Q4" s="62" t="s">
        <v>1175</v>
      </c>
      <c r="R4" s="265" t="s">
        <v>92</v>
      </c>
      <c r="S4" s="62" t="s">
        <v>93</v>
      </c>
      <c r="T4" s="62" t="s">
        <v>94</v>
      </c>
      <c r="U4" s="62" t="s">
        <v>1174</v>
      </c>
      <c r="V4" s="266" t="s">
        <v>1175</v>
      </c>
      <c r="W4" s="263" t="s">
        <v>92</v>
      </c>
      <c r="X4" s="62" t="s">
        <v>93</v>
      </c>
      <c r="Y4" s="62" t="s">
        <v>94</v>
      </c>
      <c r="Z4" s="62" t="s">
        <v>1174</v>
      </c>
      <c r="AA4" s="266" t="s">
        <v>1175</v>
      </c>
      <c r="AB4" s="273" t="s">
        <v>92</v>
      </c>
      <c r="AC4" s="59" t="s">
        <v>93</v>
      </c>
      <c r="AD4" s="59" t="s">
        <v>94</v>
      </c>
      <c r="AE4" s="59" t="s">
        <v>1174</v>
      </c>
      <c r="AF4" s="274" t="s">
        <v>1175</v>
      </c>
      <c r="AG4" s="388"/>
    </row>
    <row r="5" spans="1:34" ht="27" customHeight="1" thickBot="1" x14ac:dyDescent="0.25">
      <c r="A5" s="389" t="s">
        <v>82</v>
      </c>
      <c r="B5" s="390" t="s">
        <v>83</v>
      </c>
      <c r="C5" s="390" t="s">
        <v>84</v>
      </c>
      <c r="D5" s="315" t="s">
        <v>95</v>
      </c>
      <c r="E5" s="321" t="s">
        <v>96</v>
      </c>
      <c r="F5" s="63" t="s">
        <v>97</v>
      </c>
      <c r="G5" s="63" t="s">
        <v>98</v>
      </c>
      <c r="H5" s="63" t="s">
        <v>99</v>
      </c>
      <c r="I5" s="63" t="s">
        <v>100</v>
      </c>
      <c r="J5" s="63" t="s">
        <v>101</v>
      </c>
      <c r="K5" s="63" t="s">
        <v>102</v>
      </c>
      <c r="L5" s="392" t="s">
        <v>91</v>
      </c>
      <c r="M5" s="267"/>
      <c r="N5" s="64"/>
      <c r="O5" s="64"/>
      <c r="P5" s="64"/>
      <c r="Q5" s="64"/>
      <c r="R5" s="267"/>
      <c r="S5" s="64"/>
      <c r="T5" s="64"/>
      <c r="U5" s="64"/>
      <c r="V5" s="268"/>
      <c r="W5" s="264"/>
      <c r="X5" s="64"/>
      <c r="Y5" s="64"/>
      <c r="Z5" s="64"/>
      <c r="AA5" s="268"/>
      <c r="AB5" s="359"/>
      <c r="AC5" s="360"/>
      <c r="AD5" s="360"/>
      <c r="AE5" s="360"/>
      <c r="AF5" s="361"/>
      <c r="AG5" s="388"/>
    </row>
    <row r="6" spans="1:34" ht="14" customHeight="1" thickBot="1" x14ac:dyDescent="0.25">
      <c r="A6" s="413" t="s">
        <v>1195</v>
      </c>
      <c r="B6" s="393" t="s">
        <v>1177</v>
      </c>
      <c r="C6" s="395"/>
      <c r="D6" s="421"/>
      <c r="E6" s="437"/>
      <c r="F6" s="397"/>
      <c r="G6" s="397"/>
      <c r="H6" s="399"/>
      <c r="I6" s="65"/>
      <c r="J6" s="66"/>
      <c r="K6" s="67"/>
      <c r="L6" s="68" t="s">
        <v>42</v>
      </c>
      <c r="M6" s="69"/>
      <c r="N6" s="70"/>
      <c r="O6" s="79"/>
      <c r="P6" s="79"/>
      <c r="Q6" s="261"/>
      <c r="R6" s="69"/>
      <c r="S6" s="70"/>
      <c r="T6" s="79"/>
      <c r="U6" s="70"/>
      <c r="V6" s="71"/>
      <c r="W6" s="269"/>
      <c r="X6" s="70"/>
      <c r="Y6" s="70"/>
      <c r="Z6" s="70"/>
      <c r="AA6" s="260"/>
      <c r="AB6" s="72">
        <f>M6+R6+W6</f>
        <v>0</v>
      </c>
      <c r="AC6" s="73">
        <f>N6+S6+X6</f>
        <v>0</v>
      </c>
      <c r="AD6" s="73">
        <f t="shared" ref="AD6:AF6" si="0">O6+T6+Y6</f>
        <v>0</v>
      </c>
      <c r="AE6" s="73">
        <f t="shared" si="0"/>
        <v>0</v>
      </c>
      <c r="AF6" s="74">
        <f t="shared" si="0"/>
        <v>0</v>
      </c>
      <c r="AG6" s="401">
        <f>SUM(AB6:AF12)</f>
        <v>0</v>
      </c>
    </row>
    <row r="7" spans="1:34" ht="14" customHeight="1" thickBot="1" x14ac:dyDescent="0.25">
      <c r="A7" s="414"/>
      <c r="B7" s="393"/>
      <c r="C7" s="395"/>
      <c r="D7" s="422"/>
      <c r="E7" s="438"/>
      <c r="F7" s="397"/>
      <c r="G7" s="397"/>
      <c r="H7" s="399"/>
      <c r="I7" s="403"/>
      <c r="J7" s="75"/>
      <c r="K7" s="76"/>
      <c r="L7" s="77" t="s">
        <v>105</v>
      </c>
      <c r="M7" s="79"/>
      <c r="N7" s="79"/>
      <c r="O7" s="79"/>
      <c r="P7" s="79"/>
      <c r="Q7" s="261"/>
      <c r="R7" s="78"/>
      <c r="S7" s="79"/>
      <c r="T7" s="79"/>
      <c r="U7" s="79"/>
      <c r="V7" s="79"/>
      <c r="W7" s="78"/>
      <c r="X7" s="79"/>
      <c r="Y7" s="79"/>
      <c r="Z7" s="79"/>
      <c r="AA7" s="261"/>
      <c r="AB7" s="78">
        <f t="shared" ref="AB7:AF7" si="1">IF(AB6&lt;&gt;"",AB6*0.15,"-")</f>
        <v>0</v>
      </c>
      <c r="AC7" s="79">
        <f t="shared" si="1"/>
        <v>0</v>
      </c>
      <c r="AD7" s="79">
        <f t="shared" si="1"/>
        <v>0</v>
      </c>
      <c r="AE7" s="79">
        <f t="shared" si="1"/>
        <v>0</v>
      </c>
      <c r="AF7" s="80">
        <f t="shared" si="1"/>
        <v>0</v>
      </c>
      <c r="AG7" s="401"/>
    </row>
    <row r="8" spans="1:34" ht="14" customHeight="1" thickBot="1" x14ac:dyDescent="0.25">
      <c r="A8" s="414"/>
      <c r="B8" s="393"/>
      <c r="C8" s="395"/>
      <c r="D8" s="422"/>
      <c r="E8" s="438"/>
      <c r="F8" s="397"/>
      <c r="G8" s="397"/>
      <c r="H8" s="399"/>
      <c r="I8" s="403"/>
      <c r="J8" s="75"/>
      <c r="K8" s="76"/>
      <c r="L8" s="77" t="s">
        <v>106</v>
      </c>
      <c r="M8" s="79"/>
      <c r="N8" s="79"/>
      <c r="O8" s="79"/>
      <c r="P8" s="79"/>
      <c r="Q8" s="261"/>
      <c r="R8" s="78"/>
      <c r="S8" s="79"/>
      <c r="T8" s="79"/>
      <c r="U8" s="79"/>
      <c r="V8" s="80"/>
      <c r="W8" s="270"/>
      <c r="X8" s="79"/>
      <c r="Y8" s="79"/>
      <c r="Z8" s="79"/>
      <c r="AA8" s="261"/>
      <c r="AB8" s="81">
        <f t="shared" ref="AB8:AB12" si="2">M8+R8+W8</f>
        <v>0</v>
      </c>
      <c r="AC8" s="82">
        <f t="shared" ref="AC8:AC12" si="3">N8+S8+X8</f>
        <v>0</v>
      </c>
      <c r="AD8" s="82">
        <f t="shared" ref="AD8:AD12" si="4">O8+T8+Y8</f>
        <v>0</v>
      </c>
      <c r="AE8" s="82">
        <f t="shared" ref="AE8:AE12" si="5">P8+U8+Z8</f>
        <v>0</v>
      </c>
      <c r="AF8" s="83">
        <f t="shared" ref="AF8:AF12" si="6">Q8+V8+AA8</f>
        <v>0</v>
      </c>
      <c r="AG8" s="401"/>
    </row>
    <row r="9" spans="1:34" ht="14" customHeight="1" thickBot="1" x14ac:dyDescent="0.25">
      <c r="A9" s="414"/>
      <c r="B9" s="393"/>
      <c r="C9" s="395"/>
      <c r="D9" s="422"/>
      <c r="E9" s="438"/>
      <c r="F9" s="397"/>
      <c r="G9" s="397"/>
      <c r="H9" s="399"/>
      <c r="I9" s="403"/>
      <c r="J9" s="75"/>
      <c r="K9" s="76"/>
      <c r="L9" s="77" t="s">
        <v>107</v>
      </c>
      <c r="M9" s="78"/>
      <c r="N9" s="79"/>
      <c r="O9" s="79"/>
      <c r="P9" s="79"/>
      <c r="Q9" s="261"/>
      <c r="R9" s="78"/>
      <c r="S9" s="79"/>
      <c r="T9" s="79"/>
      <c r="U9" s="79"/>
      <c r="V9" s="80"/>
      <c r="W9" s="270"/>
      <c r="X9" s="79"/>
      <c r="Y9" s="79"/>
      <c r="Z9" s="79"/>
      <c r="AA9" s="261"/>
      <c r="AB9" s="81">
        <f t="shared" si="2"/>
        <v>0</v>
      </c>
      <c r="AC9" s="82">
        <f t="shared" si="3"/>
        <v>0</v>
      </c>
      <c r="AD9" s="82">
        <f t="shared" si="4"/>
        <v>0</v>
      </c>
      <c r="AE9" s="82">
        <f t="shared" si="5"/>
        <v>0</v>
      </c>
      <c r="AF9" s="83">
        <f t="shared" si="6"/>
        <v>0</v>
      </c>
      <c r="AG9" s="401"/>
    </row>
    <row r="10" spans="1:34" ht="14" customHeight="1" thickBot="1" x14ac:dyDescent="0.25">
      <c r="A10" s="414"/>
      <c r="B10" s="393"/>
      <c r="C10" s="395"/>
      <c r="D10" s="422"/>
      <c r="E10" s="438"/>
      <c r="F10" s="397"/>
      <c r="G10" s="397"/>
      <c r="H10" s="399"/>
      <c r="I10" s="403"/>
      <c r="J10" s="75"/>
      <c r="K10" s="76"/>
      <c r="L10" s="77" t="s">
        <v>108</v>
      </c>
      <c r="M10" s="78"/>
      <c r="N10" s="79"/>
      <c r="O10" s="79"/>
      <c r="P10" s="79"/>
      <c r="Q10" s="261"/>
      <c r="R10" s="78"/>
      <c r="S10" s="79"/>
      <c r="T10" s="79"/>
      <c r="U10" s="79"/>
      <c r="V10" s="80"/>
      <c r="W10" s="270"/>
      <c r="X10" s="79"/>
      <c r="Y10" s="79"/>
      <c r="Z10" s="79"/>
      <c r="AA10" s="261"/>
      <c r="AB10" s="81">
        <f t="shared" si="2"/>
        <v>0</v>
      </c>
      <c r="AC10" s="82">
        <f t="shared" si="3"/>
        <v>0</v>
      </c>
      <c r="AD10" s="82">
        <f t="shared" si="4"/>
        <v>0</v>
      </c>
      <c r="AE10" s="82">
        <f t="shared" si="5"/>
        <v>0</v>
      </c>
      <c r="AF10" s="83">
        <f t="shared" si="6"/>
        <v>0</v>
      </c>
      <c r="AG10" s="401"/>
    </row>
    <row r="11" spans="1:34" ht="14" customHeight="1" thickBot="1" x14ac:dyDescent="0.25">
      <c r="A11" s="414"/>
      <c r="B11" s="393"/>
      <c r="C11" s="395"/>
      <c r="D11" s="422"/>
      <c r="E11" s="438"/>
      <c r="F11" s="397"/>
      <c r="G11" s="397"/>
      <c r="H11" s="399"/>
      <c r="I11" s="403"/>
      <c r="J11" s="75"/>
      <c r="K11" s="76"/>
      <c r="L11" s="77" t="s">
        <v>109</v>
      </c>
      <c r="M11" s="78"/>
      <c r="N11" s="79"/>
      <c r="O11" s="79"/>
      <c r="P11" s="79"/>
      <c r="Q11" s="261"/>
      <c r="R11" s="78"/>
      <c r="S11" s="79"/>
      <c r="T11" s="79"/>
      <c r="U11" s="79"/>
      <c r="V11" s="80"/>
      <c r="W11" s="270"/>
      <c r="X11" s="79"/>
      <c r="Y11" s="79"/>
      <c r="Z11" s="79"/>
      <c r="AA11" s="261"/>
      <c r="AB11" s="81">
        <f t="shared" si="2"/>
        <v>0</v>
      </c>
      <c r="AC11" s="82">
        <f t="shared" si="3"/>
        <v>0</v>
      </c>
      <c r="AD11" s="82">
        <f t="shared" si="4"/>
        <v>0</v>
      </c>
      <c r="AE11" s="82">
        <f t="shared" si="5"/>
        <v>0</v>
      </c>
      <c r="AF11" s="83">
        <f t="shared" si="6"/>
        <v>0</v>
      </c>
      <c r="AG11" s="401"/>
    </row>
    <row r="12" spans="1:34" ht="16" thickBot="1" x14ac:dyDescent="0.25">
      <c r="A12" s="414"/>
      <c r="B12" s="394"/>
      <c r="C12" s="396"/>
      <c r="D12" s="422"/>
      <c r="E12" s="438"/>
      <c r="F12" s="398"/>
      <c r="G12" s="398"/>
      <c r="H12" s="400"/>
      <c r="I12" s="404"/>
      <c r="J12" s="275"/>
      <c r="K12" s="276"/>
      <c r="L12" s="277" t="s">
        <v>110</v>
      </c>
      <c r="M12" s="278"/>
      <c r="N12" s="279"/>
      <c r="O12" s="79"/>
      <c r="P12" s="79"/>
      <c r="Q12" s="261"/>
      <c r="R12" s="87"/>
      <c r="S12" s="88"/>
      <c r="T12" s="88"/>
      <c r="U12" s="88"/>
      <c r="V12" s="89"/>
      <c r="W12" s="281"/>
      <c r="X12" s="79"/>
      <c r="Y12" s="79"/>
      <c r="Z12" s="79"/>
      <c r="AA12" s="261"/>
      <c r="AB12" s="364">
        <f t="shared" si="2"/>
        <v>0</v>
      </c>
      <c r="AC12" s="362">
        <f t="shared" si="3"/>
        <v>0</v>
      </c>
      <c r="AD12" s="362">
        <f t="shared" si="4"/>
        <v>0</v>
      </c>
      <c r="AE12" s="362">
        <f t="shared" si="5"/>
        <v>0</v>
      </c>
      <c r="AF12" s="365">
        <f t="shared" si="6"/>
        <v>0</v>
      </c>
      <c r="AG12" s="402"/>
      <c r="AH12" s="348"/>
    </row>
    <row r="13" spans="1:34" ht="17" thickBot="1" x14ac:dyDescent="0.25">
      <c r="A13" s="414"/>
      <c r="B13" s="390" t="s">
        <v>83</v>
      </c>
      <c r="C13" s="390" t="s">
        <v>84</v>
      </c>
      <c r="D13" s="316"/>
      <c r="E13" s="322"/>
      <c r="F13" s="391" t="s">
        <v>111</v>
      </c>
      <c r="G13" s="391"/>
      <c r="H13" s="92"/>
      <c r="I13" s="419" t="s">
        <v>112</v>
      </c>
      <c r="J13" s="419"/>
      <c r="K13" s="409" t="s">
        <v>113</v>
      </c>
      <c r="L13" s="392" t="s">
        <v>91</v>
      </c>
      <c r="M13" s="265" t="s">
        <v>92</v>
      </c>
      <c r="N13" s="62" t="s">
        <v>93</v>
      </c>
      <c r="O13" s="62" t="s">
        <v>94</v>
      </c>
      <c r="P13" s="62" t="s">
        <v>1174</v>
      </c>
      <c r="Q13" s="266" t="s">
        <v>1175</v>
      </c>
      <c r="R13" s="265" t="s">
        <v>92</v>
      </c>
      <c r="S13" s="62" t="s">
        <v>93</v>
      </c>
      <c r="T13" s="62" t="s">
        <v>94</v>
      </c>
      <c r="U13" s="62" t="s">
        <v>1174</v>
      </c>
      <c r="V13" s="266" t="s">
        <v>1175</v>
      </c>
      <c r="W13" s="265" t="s">
        <v>92</v>
      </c>
      <c r="X13" s="62" t="s">
        <v>93</v>
      </c>
      <c r="Y13" s="62" t="s">
        <v>94</v>
      </c>
      <c r="Z13" s="62" t="s">
        <v>1174</v>
      </c>
      <c r="AA13" s="62" t="s">
        <v>1175</v>
      </c>
      <c r="AB13" s="366" t="s">
        <v>92</v>
      </c>
      <c r="AC13" s="290" t="s">
        <v>93</v>
      </c>
      <c r="AD13" s="290" t="s">
        <v>94</v>
      </c>
      <c r="AE13" s="290" t="s">
        <v>1174</v>
      </c>
      <c r="AF13" s="352" t="s">
        <v>1175</v>
      </c>
      <c r="AG13" s="388" t="s">
        <v>81</v>
      </c>
    </row>
    <row r="14" spans="1:34" ht="12.75" customHeight="1" thickBot="1" x14ac:dyDescent="0.25">
      <c r="A14" s="414"/>
      <c r="B14" s="390" t="s">
        <v>83</v>
      </c>
      <c r="C14" s="390" t="s">
        <v>84</v>
      </c>
      <c r="D14" s="317" t="s">
        <v>114</v>
      </c>
      <c r="E14" s="323" t="s">
        <v>86</v>
      </c>
      <c r="F14" s="94" t="s">
        <v>97</v>
      </c>
      <c r="G14" s="94" t="s">
        <v>98</v>
      </c>
      <c r="H14" s="93" t="s">
        <v>115</v>
      </c>
      <c r="I14" s="95" t="s">
        <v>116</v>
      </c>
      <c r="J14" s="95" t="s">
        <v>117</v>
      </c>
      <c r="K14" s="409"/>
      <c r="L14" s="392" t="s">
        <v>91</v>
      </c>
      <c r="M14" s="267">
        <f t="shared" ref="M14:AF14" si="7">M5</f>
        <v>0</v>
      </c>
      <c r="N14" s="64">
        <f t="shared" si="7"/>
        <v>0</v>
      </c>
      <c r="O14" s="64">
        <f t="shared" si="7"/>
        <v>0</v>
      </c>
      <c r="P14" s="64">
        <f t="shared" si="7"/>
        <v>0</v>
      </c>
      <c r="Q14" s="268">
        <f t="shared" si="7"/>
        <v>0</v>
      </c>
      <c r="R14" s="267">
        <f t="shared" si="7"/>
        <v>0</v>
      </c>
      <c r="S14" s="64">
        <f t="shared" si="7"/>
        <v>0</v>
      </c>
      <c r="T14" s="64">
        <f t="shared" si="7"/>
        <v>0</v>
      </c>
      <c r="U14" s="64">
        <f t="shared" si="7"/>
        <v>0</v>
      </c>
      <c r="V14" s="268">
        <f t="shared" si="7"/>
        <v>0</v>
      </c>
      <c r="W14" s="267">
        <f t="shared" si="7"/>
        <v>0</v>
      </c>
      <c r="X14" s="64">
        <f t="shared" si="7"/>
        <v>0</v>
      </c>
      <c r="Y14" s="64">
        <f t="shared" si="7"/>
        <v>0</v>
      </c>
      <c r="Z14" s="64">
        <f t="shared" si="7"/>
        <v>0</v>
      </c>
      <c r="AA14" s="64">
        <f t="shared" si="7"/>
        <v>0</v>
      </c>
      <c r="AB14" s="267">
        <f t="shared" si="7"/>
        <v>0</v>
      </c>
      <c r="AC14" s="64">
        <f t="shared" si="7"/>
        <v>0</v>
      </c>
      <c r="AD14" s="64">
        <f t="shared" si="7"/>
        <v>0</v>
      </c>
      <c r="AE14" s="64">
        <f t="shared" si="7"/>
        <v>0</v>
      </c>
      <c r="AF14" s="268">
        <f t="shared" si="7"/>
        <v>0</v>
      </c>
      <c r="AG14" s="388"/>
    </row>
    <row r="15" spans="1:34" ht="16" thickBot="1" x14ac:dyDescent="0.25">
      <c r="A15" s="414"/>
      <c r="B15" s="445" t="s">
        <v>1180</v>
      </c>
      <c r="C15" s="447"/>
      <c r="D15" s="449"/>
      <c r="E15" s="450"/>
      <c r="F15" s="452"/>
      <c r="G15" s="452"/>
      <c r="H15" s="454"/>
      <c r="I15" s="291"/>
      <c r="J15" s="292"/>
      <c r="K15" s="293"/>
      <c r="L15" s="294" t="s">
        <v>42</v>
      </c>
      <c r="M15" s="69"/>
      <c r="N15" s="70"/>
      <c r="O15" s="70"/>
      <c r="P15" s="70"/>
      <c r="Q15" s="71"/>
      <c r="R15" s="295"/>
      <c r="S15" s="79"/>
      <c r="T15" s="79"/>
      <c r="U15" s="79"/>
      <c r="V15" s="280"/>
      <c r="W15" s="295"/>
      <c r="X15" s="79"/>
      <c r="Y15" s="79"/>
      <c r="Z15" s="79"/>
      <c r="AA15" s="261"/>
      <c r="AB15" s="296">
        <f>M15+R15+W15</f>
        <v>0</v>
      </c>
      <c r="AC15" s="297">
        <f>N15+S15+X15</f>
        <v>0</v>
      </c>
      <c r="AD15" s="297">
        <f t="shared" ref="AD15" si="8">O15+T15+Y15</f>
        <v>0</v>
      </c>
      <c r="AE15" s="297">
        <f t="shared" ref="AE15" si="9">P15+U15+Z15</f>
        <v>0</v>
      </c>
      <c r="AF15" s="298">
        <f t="shared" ref="AF15" si="10">Q15+V15+AA15</f>
        <v>0</v>
      </c>
      <c r="AG15" s="401">
        <f>SUM(AB15:AF21)</f>
        <v>0</v>
      </c>
    </row>
    <row r="16" spans="1:34" ht="16" thickBot="1" x14ac:dyDescent="0.25">
      <c r="A16" s="414"/>
      <c r="B16" s="446"/>
      <c r="C16" s="448"/>
      <c r="D16" s="422"/>
      <c r="E16" s="451"/>
      <c r="F16" s="453"/>
      <c r="G16" s="453"/>
      <c r="H16" s="455"/>
      <c r="I16" s="403"/>
      <c r="J16" s="75"/>
      <c r="K16" s="76"/>
      <c r="L16" s="77" t="s">
        <v>105</v>
      </c>
      <c r="M16" s="78"/>
      <c r="N16" s="79"/>
      <c r="O16" s="79"/>
      <c r="P16" s="79"/>
      <c r="Q16" s="80"/>
      <c r="R16" s="78"/>
      <c r="S16" s="79"/>
      <c r="T16" s="79"/>
      <c r="U16" s="79"/>
      <c r="V16" s="280"/>
      <c r="W16" s="78"/>
      <c r="X16" s="79"/>
      <c r="Y16" s="79"/>
      <c r="Z16" s="79"/>
      <c r="AA16" s="261"/>
      <c r="AB16" s="78">
        <f t="shared" ref="AB16" si="11">IF(AB15&lt;&gt;"",AB15*0.15,"-")</f>
        <v>0</v>
      </c>
      <c r="AC16" s="79">
        <f t="shared" ref="AC16" si="12">IF(AC15&lt;&gt;"",AC15*0.15,"-")</f>
        <v>0</v>
      </c>
      <c r="AD16" s="79">
        <f t="shared" ref="AD16" si="13">IF(AD15&lt;&gt;"",AD15*0.15,"-")</f>
        <v>0</v>
      </c>
      <c r="AE16" s="79">
        <f t="shared" ref="AE16" si="14">IF(AE15&lt;&gt;"",AE15*0.15,"-")</f>
        <v>0</v>
      </c>
      <c r="AF16" s="80">
        <f t="shared" ref="AF16" si="15">IF(AF15&lt;&gt;"",AF15*0.15,"-")</f>
        <v>0</v>
      </c>
      <c r="AG16" s="401"/>
    </row>
    <row r="17" spans="1:33" ht="16" thickBot="1" x14ac:dyDescent="0.25">
      <c r="A17" s="414"/>
      <c r="B17" s="446"/>
      <c r="C17" s="448"/>
      <c r="D17" s="422"/>
      <c r="E17" s="451"/>
      <c r="F17" s="453"/>
      <c r="G17" s="453"/>
      <c r="H17" s="455"/>
      <c r="I17" s="403"/>
      <c r="J17" s="75"/>
      <c r="K17" s="76"/>
      <c r="L17" s="77" t="s">
        <v>106</v>
      </c>
      <c r="M17" s="78"/>
      <c r="N17" s="79"/>
      <c r="O17" s="79"/>
      <c r="P17" s="79"/>
      <c r="Q17" s="80"/>
      <c r="R17" s="78"/>
      <c r="S17" s="79"/>
      <c r="T17" s="79"/>
      <c r="U17" s="79"/>
      <c r="V17" s="280"/>
      <c r="W17" s="78"/>
      <c r="X17" s="79"/>
      <c r="Y17" s="79"/>
      <c r="Z17" s="79"/>
      <c r="AA17" s="261"/>
      <c r="AB17" s="81">
        <f t="shared" ref="AB17:AB21" si="16">M17+R17+W17</f>
        <v>0</v>
      </c>
      <c r="AC17" s="82">
        <f t="shared" ref="AC17:AC21" si="17">N17+S17+X17</f>
        <v>0</v>
      </c>
      <c r="AD17" s="82">
        <f t="shared" ref="AD17:AD21" si="18">O17+T17+Y17</f>
        <v>0</v>
      </c>
      <c r="AE17" s="82">
        <f t="shared" ref="AE17:AE21" si="19">P17+U17+Z17</f>
        <v>0</v>
      </c>
      <c r="AF17" s="83">
        <f t="shared" ref="AF17:AF21" si="20">Q17+V17+AA17</f>
        <v>0</v>
      </c>
      <c r="AG17" s="401"/>
    </row>
    <row r="18" spans="1:33" ht="16" thickBot="1" x14ac:dyDescent="0.25">
      <c r="A18" s="414"/>
      <c r="B18" s="446"/>
      <c r="C18" s="448"/>
      <c r="D18" s="422"/>
      <c r="E18" s="451"/>
      <c r="F18" s="453"/>
      <c r="G18" s="453"/>
      <c r="H18" s="455"/>
      <c r="I18" s="403"/>
      <c r="J18" s="75"/>
      <c r="K18" s="76"/>
      <c r="L18" s="77" t="s">
        <v>107</v>
      </c>
      <c r="M18" s="78"/>
      <c r="N18" s="79"/>
      <c r="O18" s="79"/>
      <c r="P18" s="79"/>
      <c r="Q18" s="80"/>
      <c r="R18" s="78"/>
      <c r="S18" s="79"/>
      <c r="T18" s="79"/>
      <c r="U18" s="79"/>
      <c r="V18" s="280"/>
      <c r="W18" s="78"/>
      <c r="X18" s="79"/>
      <c r="Y18" s="79"/>
      <c r="Z18" s="79"/>
      <c r="AA18" s="261"/>
      <c r="AB18" s="81">
        <f t="shared" si="16"/>
        <v>0</v>
      </c>
      <c r="AC18" s="82">
        <f t="shared" si="17"/>
        <v>0</v>
      </c>
      <c r="AD18" s="82">
        <f t="shared" si="18"/>
        <v>0</v>
      </c>
      <c r="AE18" s="82">
        <f t="shared" si="19"/>
        <v>0</v>
      </c>
      <c r="AF18" s="83">
        <f t="shared" si="20"/>
        <v>0</v>
      </c>
      <c r="AG18" s="401"/>
    </row>
    <row r="19" spans="1:33" ht="16" thickBot="1" x14ac:dyDescent="0.25">
      <c r="A19" s="414"/>
      <c r="B19" s="446"/>
      <c r="C19" s="448"/>
      <c r="D19" s="422"/>
      <c r="E19" s="451"/>
      <c r="F19" s="453"/>
      <c r="G19" s="453"/>
      <c r="H19" s="455"/>
      <c r="I19" s="403"/>
      <c r="J19" s="75"/>
      <c r="K19" s="76"/>
      <c r="L19" s="77" t="s">
        <v>108</v>
      </c>
      <c r="M19" s="78"/>
      <c r="N19" s="79"/>
      <c r="O19" s="79"/>
      <c r="P19" s="79"/>
      <c r="Q19" s="80"/>
      <c r="R19" s="78"/>
      <c r="S19" s="79"/>
      <c r="T19" s="79"/>
      <c r="U19" s="79"/>
      <c r="V19" s="280"/>
      <c r="W19" s="78"/>
      <c r="X19" s="79"/>
      <c r="Y19" s="79"/>
      <c r="Z19" s="79"/>
      <c r="AA19" s="261"/>
      <c r="AB19" s="81">
        <f t="shared" si="16"/>
        <v>0</v>
      </c>
      <c r="AC19" s="82">
        <f t="shared" si="17"/>
        <v>0</v>
      </c>
      <c r="AD19" s="82">
        <f t="shared" si="18"/>
        <v>0</v>
      </c>
      <c r="AE19" s="82">
        <f t="shared" si="19"/>
        <v>0</v>
      </c>
      <c r="AF19" s="83">
        <f t="shared" si="20"/>
        <v>0</v>
      </c>
      <c r="AG19" s="401"/>
    </row>
    <row r="20" spans="1:33" ht="16" thickBot="1" x14ac:dyDescent="0.25">
      <c r="A20" s="414"/>
      <c r="B20" s="446"/>
      <c r="C20" s="448"/>
      <c r="D20" s="422"/>
      <c r="E20" s="451"/>
      <c r="F20" s="453"/>
      <c r="G20" s="453"/>
      <c r="H20" s="455"/>
      <c r="I20" s="403"/>
      <c r="J20" s="75"/>
      <c r="K20" s="76"/>
      <c r="L20" s="77" t="s">
        <v>109</v>
      </c>
      <c r="M20" s="78"/>
      <c r="N20" s="79"/>
      <c r="O20" s="79"/>
      <c r="P20" s="79"/>
      <c r="Q20" s="80"/>
      <c r="R20" s="78"/>
      <c r="S20" s="79"/>
      <c r="T20" s="79"/>
      <c r="U20" s="79"/>
      <c r="V20" s="280"/>
      <c r="W20" s="78"/>
      <c r="X20" s="79"/>
      <c r="Y20" s="79"/>
      <c r="Z20" s="79"/>
      <c r="AA20" s="261"/>
      <c r="AB20" s="81">
        <f t="shared" si="16"/>
        <v>0</v>
      </c>
      <c r="AC20" s="82">
        <f t="shared" si="17"/>
        <v>0</v>
      </c>
      <c r="AD20" s="82">
        <f t="shared" si="18"/>
        <v>0</v>
      </c>
      <c r="AE20" s="82">
        <f t="shared" si="19"/>
        <v>0</v>
      </c>
      <c r="AF20" s="83">
        <f t="shared" si="20"/>
        <v>0</v>
      </c>
      <c r="AG20" s="401"/>
    </row>
    <row r="21" spans="1:33" ht="16" thickBot="1" x14ac:dyDescent="0.25">
      <c r="A21" s="414"/>
      <c r="B21" s="446"/>
      <c r="C21" s="448"/>
      <c r="D21" s="422"/>
      <c r="E21" s="451"/>
      <c r="F21" s="453"/>
      <c r="G21" s="453"/>
      <c r="H21" s="455"/>
      <c r="I21" s="404"/>
      <c r="J21" s="275"/>
      <c r="K21" s="276"/>
      <c r="L21" s="277" t="s">
        <v>110</v>
      </c>
      <c r="M21" s="278"/>
      <c r="N21" s="279"/>
      <c r="O21" s="279"/>
      <c r="P21" s="279"/>
      <c r="Q21" s="280"/>
      <c r="R21" s="278"/>
      <c r="S21" s="279"/>
      <c r="T21" s="279"/>
      <c r="U21" s="279"/>
      <c r="V21" s="280"/>
      <c r="W21" s="278"/>
      <c r="X21" s="279"/>
      <c r="Y21" s="279"/>
      <c r="Z21" s="279"/>
      <c r="AA21" s="363"/>
      <c r="AB21" s="364">
        <f t="shared" si="16"/>
        <v>0</v>
      </c>
      <c r="AC21" s="362">
        <f t="shared" si="17"/>
        <v>0</v>
      </c>
      <c r="AD21" s="362">
        <f t="shared" si="18"/>
        <v>0</v>
      </c>
      <c r="AE21" s="362">
        <f t="shared" si="19"/>
        <v>0</v>
      </c>
      <c r="AF21" s="365">
        <f t="shared" si="20"/>
        <v>0</v>
      </c>
      <c r="AG21" s="402"/>
    </row>
    <row r="22" spans="1:33" ht="15.75" customHeight="1" thickBot="1" x14ac:dyDescent="0.25">
      <c r="A22" s="415"/>
      <c r="B22" s="389" t="s">
        <v>83</v>
      </c>
      <c r="C22" s="390" t="s">
        <v>84</v>
      </c>
      <c r="D22" s="316"/>
      <c r="E22" s="322"/>
      <c r="F22" s="391" t="s">
        <v>111</v>
      </c>
      <c r="G22" s="391"/>
      <c r="H22" s="92"/>
      <c r="I22" s="419" t="s">
        <v>112</v>
      </c>
      <c r="J22" s="419"/>
      <c r="K22" s="474" t="s">
        <v>113</v>
      </c>
      <c r="L22" s="475" t="s">
        <v>91</v>
      </c>
      <c r="M22" s="265" t="s">
        <v>92</v>
      </c>
      <c r="N22" s="62" t="s">
        <v>93</v>
      </c>
      <c r="O22" s="62" t="s">
        <v>94</v>
      </c>
      <c r="P22" s="62" t="s">
        <v>1174</v>
      </c>
      <c r="Q22" s="266" t="s">
        <v>1175</v>
      </c>
      <c r="R22" s="265" t="s">
        <v>92</v>
      </c>
      <c r="S22" s="62" t="s">
        <v>93</v>
      </c>
      <c r="T22" s="62" t="s">
        <v>94</v>
      </c>
      <c r="U22" s="62" t="s">
        <v>1174</v>
      </c>
      <c r="V22" s="266" t="s">
        <v>1175</v>
      </c>
      <c r="W22" s="265" t="s">
        <v>92</v>
      </c>
      <c r="X22" s="62" t="s">
        <v>93</v>
      </c>
      <c r="Y22" s="62" t="s">
        <v>94</v>
      </c>
      <c r="Z22" s="62" t="s">
        <v>1174</v>
      </c>
      <c r="AA22" s="62" t="s">
        <v>1175</v>
      </c>
      <c r="AB22" s="273" t="s">
        <v>92</v>
      </c>
      <c r="AC22" s="59" t="s">
        <v>93</v>
      </c>
      <c r="AD22" s="59" t="s">
        <v>94</v>
      </c>
      <c r="AE22" s="59" t="s">
        <v>1174</v>
      </c>
      <c r="AF22" s="274" t="s">
        <v>1175</v>
      </c>
      <c r="AG22" s="388" t="s">
        <v>81</v>
      </c>
    </row>
    <row r="23" spans="1:33" ht="16.5" customHeight="1" thickBot="1" x14ac:dyDescent="0.25">
      <c r="A23" s="415"/>
      <c r="B23" s="389" t="s">
        <v>83</v>
      </c>
      <c r="C23" s="390" t="s">
        <v>84</v>
      </c>
      <c r="D23" s="334" t="s">
        <v>114</v>
      </c>
      <c r="E23" s="335" t="s">
        <v>86</v>
      </c>
      <c r="F23" s="336" t="s">
        <v>97</v>
      </c>
      <c r="G23" s="336" t="s">
        <v>98</v>
      </c>
      <c r="H23" s="337" t="s">
        <v>115</v>
      </c>
      <c r="I23" s="338" t="s">
        <v>116</v>
      </c>
      <c r="J23" s="338" t="s">
        <v>117</v>
      </c>
      <c r="K23" s="409"/>
      <c r="L23" s="392" t="s">
        <v>91</v>
      </c>
      <c r="M23" s="267">
        <f>M14</f>
        <v>0</v>
      </c>
      <c r="N23" s="64">
        <f t="shared" ref="N23:AF23" si="21">N14</f>
        <v>0</v>
      </c>
      <c r="O23" s="64">
        <f t="shared" si="21"/>
        <v>0</v>
      </c>
      <c r="P23" s="64">
        <f t="shared" si="21"/>
        <v>0</v>
      </c>
      <c r="Q23" s="268">
        <f t="shared" si="21"/>
        <v>0</v>
      </c>
      <c r="R23" s="267">
        <f t="shared" si="21"/>
        <v>0</v>
      </c>
      <c r="S23" s="64">
        <f t="shared" si="21"/>
        <v>0</v>
      </c>
      <c r="T23" s="64">
        <f t="shared" si="21"/>
        <v>0</v>
      </c>
      <c r="U23" s="64">
        <f t="shared" si="21"/>
        <v>0</v>
      </c>
      <c r="V23" s="268">
        <f t="shared" si="21"/>
        <v>0</v>
      </c>
      <c r="W23" s="267">
        <f t="shared" si="21"/>
        <v>0</v>
      </c>
      <c r="X23" s="64">
        <f t="shared" si="21"/>
        <v>0</v>
      </c>
      <c r="Y23" s="64">
        <f t="shared" si="21"/>
        <v>0</v>
      </c>
      <c r="Z23" s="64">
        <f t="shared" si="21"/>
        <v>0</v>
      </c>
      <c r="AA23" s="64">
        <f t="shared" si="21"/>
        <v>0</v>
      </c>
      <c r="AB23" s="267">
        <f t="shared" si="21"/>
        <v>0</v>
      </c>
      <c r="AC23" s="64">
        <f t="shared" si="21"/>
        <v>0</v>
      </c>
      <c r="AD23" s="64">
        <f t="shared" si="21"/>
        <v>0</v>
      </c>
      <c r="AE23" s="64">
        <f t="shared" si="21"/>
        <v>0</v>
      </c>
      <c r="AF23" s="268">
        <f t="shared" si="21"/>
        <v>0</v>
      </c>
      <c r="AG23" s="412"/>
    </row>
    <row r="24" spans="1:33" ht="16" thickBot="1" x14ac:dyDescent="0.25">
      <c r="A24" s="414"/>
      <c r="B24" s="400" t="s">
        <v>1179</v>
      </c>
      <c r="C24" s="395"/>
      <c r="D24" s="439"/>
      <c r="E24" s="442"/>
      <c r="F24" s="397"/>
      <c r="G24" s="397"/>
      <c r="H24" s="399"/>
      <c r="I24" s="65"/>
      <c r="J24" s="66"/>
      <c r="K24" s="67"/>
      <c r="L24" s="68" t="s">
        <v>42</v>
      </c>
      <c r="M24" s="69"/>
      <c r="N24" s="70"/>
      <c r="O24" s="70"/>
      <c r="P24" s="70"/>
      <c r="Q24" s="71"/>
      <c r="R24" s="69"/>
      <c r="S24" s="70"/>
      <c r="T24" s="70"/>
      <c r="U24" s="70"/>
      <c r="V24" s="70"/>
      <c r="W24" s="69"/>
      <c r="X24" s="70"/>
      <c r="Y24" s="70"/>
      <c r="Z24" s="70"/>
      <c r="AA24" s="260"/>
      <c r="AB24" s="296">
        <f>M24+R24+W24</f>
        <v>0</v>
      </c>
      <c r="AC24" s="297">
        <f>N24+S24+X24</f>
        <v>0</v>
      </c>
      <c r="AD24" s="297">
        <f t="shared" ref="AD24" si="22">O24+T24+Y24</f>
        <v>0</v>
      </c>
      <c r="AE24" s="297">
        <f t="shared" ref="AE24" si="23">P24+U24+Z24</f>
        <v>0</v>
      </c>
      <c r="AF24" s="298">
        <f t="shared" ref="AF24" si="24">Q24+V24+AA24</f>
        <v>0</v>
      </c>
      <c r="AG24" s="401">
        <f>SUM(AB24:AF30)</f>
        <v>0</v>
      </c>
    </row>
    <row r="25" spans="1:33" ht="16" thickBot="1" x14ac:dyDescent="0.25">
      <c r="A25" s="414"/>
      <c r="B25" s="476"/>
      <c r="C25" s="395"/>
      <c r="D25" s="440"/>
      <c r="E25" s="443"/>
      <c r="F25" s="397"/>
      <c r="G25" s="397"/>
      <c r="H25" s="399"/>
      <c r="I25" s="403"/>
      <c r="J25" s="75"/>
      <c r="K25" s="76"/>
      <c r="L25" s="77" t="s">
        <v>105</v>
      </c>
      <c r="M25" s="78"/>
      <c r="N25" s="79"/>
      <c r="O25" s="79"/>
      <c r="P25" s="79"/>
      <c r="Q25" s="80"/>
      <c r="R25" s="78"/>
      <c r="S25" s="79"/>
      <c r="T25" s="79"/>
      <c r="U25" s="79"/>
      <c r="V25" s="79"/>
      <c r="W25" s="78"/>
      <c r="X25" s="79"/>
      <c r="Y25" s="79"/>
      <c r="Z25" s="79"/>
      <c r="AA25" s="261"/>
      <c r="AB25" s="78">
        <f t="shared" ref="AB25" si="25">IF(AB24&lt;&gt;"",AB24*0.15,"-")</f>
        <v>0</v>
      </c>
      <c r="AC25" s="79">
        <f t="shared" ref="AC25" si="26">IF(AC24&lt;&gt;"",AC24*0.15,"-")</f>
        <v>0</v>
      </c>
      <c r="AD25" s="79">
        <f t="shared" ref="AD25" si="27">IF(AD24&lt;&gt;"",AD24*0.15,"-")</f>
        <v>0</v>
      </c>
      <c r="AE25" s="79">
        <f t="shared" ref="AE25" si="28">IF(AE24&lt;&gt;"",AE24*0.15,"-")</f>
        <v>0</v>
      </c>
      <c r="AF25" s="80">
        <f t="shared" ref="AF25" si="29">IF(AF24&lt;&gt;"",AF24*0.15,"-")</f>
        <v>0</v>
      </c>
      <c r="AG25" s="401"/>
    </row>
    <row r="26" spans="1:33" ht="16" thickBot="1" x14ac:dyDescent="0.25">
      <c r="A26" s="414"/>
      <c r="B26" s="476"/>
      <c r="C26" s="395"/>
      <c r="D26" s="440"/>
      <c r="E26" s="443"/>
      <c r="F26" s="397"/>
      <c r="G26" s="397"/>
      <c r="H26" s="399"/>
      <c r="I26" s="403"/>
      <c r="J26" s="75"/>
      <c r="K26" s="76"/>
      <c r="L26" s="77" t="s">
        <v>106</v>
      </c>
      <c r="M26" s="78"/>
      <c r="N26" s="79"/>
      <c r="O26" s="79"/>
      <c r="P26" s="79"/>
      <c r="Q26" s="80"/>
      <c r="R26" s="78"/>
      <c r="S26" s="79"/>
      <c r="T26" s="79"/>
      <c r="U26" s="79"/>
      <c r="V26" s="79"/>
      <c r="W26" s="78"/>
      <c r="X26" s="79"/>
      <c r="Y26" s="79"/>
      <c r="Z26" s="79"/>
      <c r="AA26" s="261"/>
      <c r="AB26" s="81">
        <f t="shared" ref="AB26:AB30" si="30">M26+R26+W26</f>
        <v>0</v>
      </c>
      <c r="AC26" s="82">
        <f t="shared" ref="AC26:AC30" si="31">N26+S26+X26</f>
        <v>0</v>
      </c>
      <c r="AD26" s="82">
        <f t="shared" ref="AD26:AD30" si="32">O26+T26+Y26</f>
        <v>0</v>
      </c>
      <c r="AE26" s="82">
        <f t="shared" ref="AE26:AE30" si="33">P26+U26+Z26</f>
        <v>0</v>
      </c>
      <c r="AF26" s="83">
        <f t="shared" ref="AF26:AF30" si="34">Q26+V26+AA26</f>
        <v>0</v>
      </c>
      <c r="AG26" s="401"/>
    </row>
    <row r="27" spans="1:33" ht="16" thickBot="1" x14ac:dyDescent="0.25">
      <c r="A27" s="414"/>
      <c r="B27" s="476"/>
      <c r="C27" s="395"/>
      <c r="D27" s="440"/>
      <c r="E27" s="443"/>
      <c r="F27" s="397"/>
      <c r="G27" s="397"/>
      <c r="H27" s="399"/>
      <c r="I27" s="403"/>
      <c r="J27" s="75"/>
      <c r="K27" s="76"/>
      <c r="L27" s="77" t="s">
        <v>107</v>
      </c>
      <c r="M27" s="78"/>
      <c r="N27" s="79"/>
      <c r="O27" s="79"/>
      <c r="P27" s="79"/>
      <c r="Q27" s="80"/>
      <c r="R27" s="78"/>
      <c r="S27" s="79"/>
      <c r="T27" s="79"/>
      <c r="U27" s="79"/>
      <c r="V27" s="79"/>
      <c r="W27" s="78"/>
      <c r="X27" s="79"/>
      <c r="Y27" s="79"/>
      <c r="Z27" s="79"/>
      <c r="AA27" s="261"/>
      <c r="AB27" s="81">
        <f t="shared" si="30"/>
        <v>0</v>
      </c>
      <c r="AC27" s="82">
        <f t="shared" si="31"/>
        <v>0</v>
      </c>
      <c r="AD27" s="82">
        <f t="shared" si="32"/>
        <v>0</v>
      </c>
      <c r="AE27" s="82">
        <f t="shared" si="33"/>
        <v>0</v>
      </c>
      <c r="AF27" s="83">
        <f t="shared" si="34"/>
        <v>0</v>
      </c>
      <c r="AG27" s="401"/>
    </row>
    <row r="28" spans="1:33" ht="16" thickBot="1" x14ac:dyDescent="0.25">
      <c r="A28" s="414"/>
      <c r="B28" s="476"/>
      <c r="C28" s="395"/>
      <c r="D28" s="440"/>
      <c r="E28" s="443"/>
      <c r="F28" s="397"/>
      <c r="G28" s="397"/>
      <c r="H28" s="399"/>
      <c r="I28" s="403"/>
      <c r="J28" s="75"/>
      <c r="K28" s="76"/>
      <c r="L28" s="77" t="s">
        <v>108</v>
      </c>
      <c r="M28" s="78"/>
      <c r="N28" s="79"/>
      <c r="O28" s="79"/>
      <c r="P28" s="79"/>
      <c r="Q28" s="80"/>
      <c r="R28" s="78"/>
      <c r="S28" s="79"/>
      <c r="T28" s="79"/>
      <c r="U28" s="79"/>
      <c r="V28" s="79"/>
      <c r="W28" s="78"/>
      <c r="X28" s="79"/>
      <c r="Y28" s="79"/>
      <c r="Z28" s="79"/>
      <c r="AA28" s="261"/>
      <c r="AB28" s="81">
        <f t="shared" si="30"/>
        <v>0</v>
      </c>
      <c r="AC28" s="82">
        <f t="shared" si="31"/>
        <v>0</v>
      </c>
      <c r="AD28" s="82">
        <f t="shared" si="32"/>
        <v>0</v>
      </c>
      <c r="AE28" s="82">
        <f t="shared" si="33"/>
        <v>0</v>
      </c>
      <c r="AF28" s="83">
        <f t="shared" si="34"/>
        <v>0</v>
      </c>
      <c r="AG28" s="401"/>
    </row>
    <row r="29" spans="1:33" ht="16" thickBot="1" x14ac:dyDescent="0.25">
      <c r="A29" s="414"/>
      <c r="B29" s="476"/>
      <c r="C29" s="395"/>
      <c r="D29" s="440"/>
      <c r="E29" s="443"/>
      <c r="F29" s="397"/>
      <c r="G29" s="397"/>
      <c r="H29" s="399"/>
      <c r="I29" s="403"/>
      <c r="J29" s="75"/>
      <c r="K29" s="76"/>
      <c r="L29" s="77" t="s">
        <v>109</v>
      </c>
      <c r="M29" s="78"/>
      <c r="N29" s="79"/>
      <c r="O29" s="79"/>
      <c r="P29" s="79"/>
      <c r="Q29" s="80"/>
      <c r="R29" s="78"/>
      <c r="S29" s="79"/>
      <c r="T29" s="79"/>
      <c r="U29" s="79"/>
      <c r="V29" s="79"/>
      <c r="W29" s="78"/>
      <c r="X29" s="79"/>
      <c r="Y29" s="79"/>
      <c r="Z29" s="79"/>
      <c r="AA29" s="261"/>
      <c r="AB29" s="81">
        <f t="shared" si="30"/>
        <v>0</v>
      </c>
      <c r="AC29" s="82">
        <f t="shared" si="31"/>
        <v>0</v>
      </c>
      <c r="AD29" s="82">
        <f t="shared" si="32"/>
        <v>0</v>
      </c>
      <c r="AE29" s="82">
        <f t="shared" si="33"/>
        <v>0</v>
      </c>
      <c r="AF29" s="83">
        <f t="shared" si="34"/>
        <v>0</v>
      </c>
      <c r="AG29" s="401"/>
    </row>
    <row r="30" spans="1:33" ht="16" thickBot="1" x14ac:dyDescent="0.25">
      <c r="A30" s="416"/>
      <c r="B30" s="477"/>
      <c r="C30" s="395"/>
      <c r="D30" s="441"/>
      <c r="E30" s="444"/>
      <c r="F30" s="397"/>
      <c r="G30" s="397"/>
      <c r="H30" s="399"/>
      <c r="I30" s="403"/>
      <c r="J30" s="84"/>
      <c r="K30" s="85"/>
      <c r="L30" s="86" t="s">
        <v>110</v>
      </c>
      <c r="M30" s="87"/>
      <c r="N30" s="88"/>
      <c r="O30" s="88"/>
      <c r="P30" s="88"/>
      <c r="Q30" s="89"/>
      <c r="R30" s="87"/>
      <c r="S30" s="88"/>
      <c r="T30" s="88"/>
      <c r="U30" s="88"/>
      <c r="V30" s="88"/>
      <c r="W30" s="87"/>
      <c r="X30" s="88"/>
      <c r="Y30" s="88"/>
      <c r="Z30" s="88"/>
      <c r="AA30" s="262"/>
      <c r="AB30" s="364">
        <f t="shared" si="30"/>
        <v>0</v>
      </c>
      <c r="AC30" s="362">
        <f t="shared" si="31"/>
        <v>0</v>
      </c>
      <c r="AD30" s="362">
        <f t="shared" si="32"/>
        <v>0</v>
      </c>
      <c r="AE30" s="362">
        <f t="shared" si="33"/>
        <v>0</v>
      </c>
      <c r="AF30" s="365">
        <f t="shared" si="34"/>
        <v>0</v>
      </c>
      <c r="AG30" s="401"/>
    </row>
    <row r="31" spans="1:33" ht="14" customHeight="1" thickBot="1" x14ac:dyDescent="0.25">
      <c r="A31" s="389" t="s">
        <v>82</v>
      </c>
      <c r="B31" s="390" t="s">
        <v>83</v>
      </c>
      <c r="C31" s="405" t="s">
        <v>84</v>
      </c>
      <c r="D31" s="318"/>
      <c r="E31" s="324"/>
      <c r="F31" s="406" t="s">
        <v>111</v>
      </c>
      <c r="G31" s="406"/>
      <c r="H31" s="286"/>
      <c r="I31" s="407" t="s">
        <v>112</v>
      </c>
      <c r="J31" s="407"/>
      <c r="K31" s="408" t="s">
        <v>113</v>
      </c>
      <c r="L31" s="410" t="s">
        <v>91</v>
      </c>
      <c r="M31" s="287" t="s">
        <v>92</v>
      </c>
      <c r="N31" s="288" t="s">
        <v>93</v>
      </c>
      <c r="O31" s="288" t="s">
        <v>94</v>
      </c>
      <c r="P31" s="288" t="s">
        <v>1174</v>
      </c>
      <c r="Q31" s="289" t="s">
        <v>1175</v>
      </c>
      <c r="R31" s="287" t="s">
        <v>92</v>
      </c>
      <c r="S31" s="288" t="s">
        <v>93</v>
      </c>
      <c r="T31" s="288" t="s">
        <v>94</v>
      </c>
      <c r="U31" s="288" t="s">
        <v>1174</v>
      </c>
      <c r="V31" s="289" t="s">
        <v>1175</v>
      </c>
      <c r="W31" s="287" t="s">
        <v>92</v>
      </c>
      <c r="X31" s="288" t="s">
        <v>93</v>
      </c>
      <c r="Y31" s="288" t="s">
        <v>94</v>
      </c>
      <c r="Z31" s="288" t="s">
        <v>1174</v>
      </c>
      <c r="AA31" s="288" t="s">
        <v>1175</v>
      </c>
      <c r="AB31" s="366" t="s">
        <v>92</v>
      </c>
      <c r="AC31" s="290" t="s">
        <v>93</v>
      </c>
      <c r="AD31" s="290" t="s">
        <v>94</v>
      </c>
      <c r="AE31" s="290" t="s">
        <v>1174</v>
      </c>
      <c r="AF31" s="352" t="s">
        <v>1175</v>
      </c>
      <c r="AG31" s="411" t="s">
        <v>81</v>
      </c>
    </row>
    <row r="32" spans="1:33" ht="14" customHeight="1" thickBot="1" x14ac:dyDescent="0.25">
      <c r="A32" s="389" t="s">
        <v>82</v>
      </c>
      <c r="B32" s="390" t="s">
        <v>83</v>
      </c>
      <c r="C32" s="390" t="s">
        <v>84</v>
      </c>
      <c r="D32" s="317" t="s">
        <v>114</v>
      </c>
      <c r="E32" s="323" t="s">
        <v>86</v>
      </c>
      <c r="F32" s="94" t="s">
        <v>97</v>
      </c>
      <c r="G32" s="94" t="s">
        <v>98</v>
      </c>
      <c r="H32" s="93" t="s">
        <v>115</v>
      </c>
      <c r="I32" s="95" t="s">
        <v>116</v>
      </c>
      <c r="J32" s="95" t="s">
        <v>117</v>
      </c>
      <c r="K32" s="409"/>
      <c r="L32" s="392" t="s">
        <v>91</v>
      </c>
      <c r="M32" s="267">
        <f>M23</f>
        <v>0</v>
      </c>
      <c r="N32" s="64">
        <f t="shared" ref="N32:AF32" si="35">N23</f>
        <v>0</v>
      </c>
      <c r="O32" s="64">
        <f t="shared" si="35"/>
        <v>0</v>
      </c>
      <c r="P32" s="64">
        <f t="shared" si="35"/>
        <v>0</v>
      </c>
      <c r="Q32" s="268">
        <f t="shared" si="35"/>
        <v>0</v>
      </c>
      <c r="R32" s="267">
        <f t="shared" si="35"/>
        <v>0</v>
      </c>
      <c r="S32" s="64">
        <f t="shared" si="35"/>
        <v>0</v>
      </c>
      <c r="T32" s="64">
        <f t="shared" si="35"/>
        <v>0</v>
      </c>
      <c r="U32" s="64">
        <f t="shared" si="35"/>
        <v>0</v>
      </c>
      <c r="V32" s="268">
        <f t="shared" si="35"/>
        <v>0</v>
      </c>
      <c r="W32" s="267">
        <f t="shared" si="35"/>
        <v>0</v>
      </c>
      <c r="X32" s="64">
        <f t="shared" si="35"/>
        <v>0</v>
      </c>
      <c r="Y32" s="64">
        <f t="shared" si="35"/>
        <v>0</v>
      </c>
      <c r="Z32" s="64">
        <f t="shared" si="35"/>
        <v>0</v>
      </c>
      <c r="AA32" s="64">
        <f t="shared" si="35"/>
        <v>0</v>
      </c>
      <c r="AB32" s="267">
        <f t="shared" si="35"/>
        <v>0</v>
      </c>
      <c r="AC32" s="64">
        <f t="shared" si="35"/>
        <v>0</v>
      </c>
      <c r="AD32" s="64">
        <f t="shared" si="35"/>
        <v>0</v>
      </c>
      <c r="AE32" s="64">
        <f t="shared" si="35"/>
        <v>0</v>
      </c>
      <c r="AF32" s="268">
        <f t="shared" si="35"/>
        <v>0</v>
      </c>
      <c r="AG32" s="388"/>
    </row>
    <row r="33" spans="1:37" ht="15" customHeight="1" thickBot="1" x14ac:dyDescent="0.25">
      <c r="A33" s="417" t="s">
        <v>1196</v>
      </c>
      <c r="B33" s="418" t="s">
        <v>104</v>
      </c>
      <c r="C33" s="395"/>
      <c r="D33" s="439"/>
      <c r="E33" s="442"/>
      <c r="F33" s="397"/>
      <c r="G33" s="397"/>
      <c r="H33" s="399"/>
      <c r="I33" s="65"/>
      <c r="J33" s="66"/>
      <c r="K33" s="67"/>
      <c r="L33" s="68" t="s">
        <v>42</v>
      </c>
      <c r="M33" s="69"/>
      <c r="N33" s="70"/>
      <c r="O33" s="70"/>
      <c r="P33" s="70"/>
      <c r="Q33" s="71"/>
      <c r="R33" s="69"/>
      <c r="S33" s="70"/>
      <c r="T33" s="70"/>
      <c r="U33" s="70"/>
      <c r="V33" s="70"/>
      <c r="W33" s="69"/>
      <c r="X33" s="70"/>
      <c r="Y33" s="70"/>
      <c r="Z33" s="70"/>
      <c r="AA33" s="260"/>
      <c r="AB33" s="296">
        <f>M33+R33+W33</f>
        <v>0</v>
      </c>
      <c r="AC33" s="297">
        <f>N33+S33+X33</f>
        <v>0</v>
      </c>
      <c r="AD33" s="297">
        <f t="shared" ref="AD33" si="36">O33+T33+Y33</f>
        <v>0</v>
      </c>
      <c r="AE33" s="297">
        <f t="shared" ref="AE33" si="37">P33+U33+Z33</f>
        <v>0</v>
      </c>
      <c r="AF33" s="298">
        <f t="shared" ref="AF33" si="38">Q33+V33+AA33</f>
        <v>0</v>
      </c>
      <c r="AG33" s="401">
        <f>SUM(AB33:AF39)</f>
        <v>0</v>
      </c>
      <c r="AK33" s="96"/>
    </row>
    <row r="34" spans="1:37" ht="14" customHeight="1" thickBot="1" x14ac:dyDescent="0.25">
      <c r="A34" s="417"/>
      <c r="B34" s="418"/>
      <c r="C34" s="395"/>
      <c r="D34" s="440"/>
      <c r="E34" s="443"/>
      <c r="F34" s="397"/>
      <c r="G34" s="397"/>
      <c r="H34" s="399"/>
      <c r="I34" s="403"/>
      <c r="J34" s="75"/>
      <c r="K34" s="76"/>
      <c r="L34" s="77" t="s">
        <v>105</v>
      </c>
      <c r="M34" s="78"/>
      <c r="N34" s="79"/>
      <c r="O34" s="79"/>
      <c r="P34" s="79"/>
      <c r="Q34" s="80"/>
      <c r="R34" s="78"/>
      <c r="S34" s="79"/>
      <c r="T34" s="79"/>
      <c r="U34" s="79"/>
      <c r="V34" s="79"/>
      <c r="W34" s="78"/>
      <c r="X34" s="79"/>
      <c r="Y34" s="79"/>
      <c r="Z34" s="79"/>
      <c r="AA34" s="261"/>
      <c r="AB34" s="78">
        <f t="shared" ref="AB34" si="39">IF(AB33&lt;&gt;"",AB33*0.15,"-")</f>
        <v>0</v>
      </c>
      <c r="AC34" s="79">
        <f t="shared" ref="AC34" si="40">IF(AC33&lt;&gt;"",AC33*0.15,"-")</f>
        <v>0</v>
      </c>
      <c r="AD34" s="79">
        <f t="shared" ref="AD34" si="41">IF(AD33&lt;&gt;"",AD33*0.15,"-")</f>
        <v>0</v>
      </c>
      <c r="AE34" s="79">
        <f t="shared" ref="AE34" si="42">IF(AE33&lt;&gt;"",AE33*0.15,"-")</f>
        <v>0</v>
      </c>
      <c r="AF34" s="80">
        <f t="shared" ref="AF34" si="43">IF(AF33&lt;&gt;"",AF33*0.15,"-")</f>
        <v>0</v>
      </c>
      <c r="AG34" s="401"/>
      <c r="AK34" s="96"/>
    </row>
    <row r="35" spans="1:37" ht="14" customHeight="1" thickBot="1" x14ac:dyDescent="0.25">
      <c r="A35" s="417"/>
      <c r="B35" s="418"/>
      <c r="C35" s="395"/>
      <c r="D35" s="440"/>
      <c r="E35" s="443"/>
      <c r="F35" s="397"/>
      <c r="G35" s="397"/>
      <c r="H35" s="399"/>
      <c r="I35" s="403"/>
      <c r="J35" s="75"/>
      <c r="K35" s="76"/>
      <c r="L35" s="77" t="s">
        <v>106</v>
      </c>
      <c r="M35" s="78"/>
      <c r="N35" s="79"/>
      <c r="O35" s="79"/>
      <c r="P35" s="79"/>
      <c r="Q35" s="80"/>
      <c r="R35" s="78"/>
      <c r="S35" s="79"/>
      <c r="T35" s="79"/>
      <c r="U35" s="79"/>
      <c r="V35" s="79"/>
      <c r="W35" s="78"/>
      <c r="X35" s="79"/>
      <c r="Y35" s="79"/>
      <c r="Z35" s="79"/>
      <c r="AA35" s="261"/>
      <c r="AB35" s="81">
        <f t="shared" ref="AB35:AB39" si="44">M35+R35+W35</f>
        <v>0</v>
      </c>
      <c r="AC35" s="82">
        <f t="shared" ref="AC35:AC39" si="45">N35+S35+X35</f>
        <v>0</v>
      </c>
      <c r="AD35" s="82">
        <f t="shared" ref="AD35:AD39" si="46">O35+T35+Y35</f>
        <v>0</v>
      </c>
      <c r="AE35" s="82">
        <f t="shared" ref="AE35:AE39" si="47">P35+U35+Z35</f>
        <v>0</v>
      </c>
      <c r="AF35" s="83">
        <f t="shared" ref="AF35:AF39" si="48">Q35+V35+AA35</f>
        <v>0</v>
      </c>
      <c r="AG35" s="401"/>
      <c r="AK35" s="96"/>
    </row>
    <row r="36" spans="1:37" ht="14" customHeight="1" thickBot="1" x14ac:dyDescent="0.25">
      <c r="A36" s="417"/>
      <c r="B36" s="418"/>
      <c r="C36" s="395"/>
      <c r="D36" s="440"/>
      <c r="E36" s="443"/>
      <c r="F36" s="397"/>
      <c r="G36" s="397"/>
      <c r="H36" s="399"/>
      <c r="I36" s="403"/>
      <c r="J36" s="75"/>
      <c r="K36" s="76"/>
      <c r="L36" s="77" t="s">
        <v>107</v>
      </c>
      <c r="M36" s="78"/>
      <c r="N36" s="79"/>
      <c r="O36" s="79"/>
      <c r="P36" s="79"/>
      <c r="Q36" s="80"/>
      <c r="R36" s="78"/>
      <c r="S36" s="79"/>
      <c r="T36" s="79"/>
      <c r="U36" s="79"/>
      <c r="V36" s="79"/>
      <c r="W36" s="78"/>
      <c r="X36" s="79"/>
      <c r="Y36" s="79"/>
      <c r="Z36" s="79"/>
      <c r="AA36" s="261"/>
      <c r="AB36" s="81">
        <f t="shared" si="44"/>
        <v>0</v>
      </c>
      <c r="AC36" s="82">
        <f t="shared" si="45"/>
        <v>0</v>
      </c>
      <c r="AD36" s="82">
        <f t="shared" si="46"/>
        <v>0</v>
      </c>
      <c r="AE36" s="82">
        <f t="shared" si="47"/>
        <v>0</v>
      </c>
      <c r="AF36" s="83">
        <f t="shared" si="48"/>
        <v>0</v>
      </c>
      <c r="AG36" s="401"/>
    </row>
    <row r="37" spans="1:37" ht="14" customHeight="1" thickBot="1" x14ac:dyDescent="0.25">
      <c r="A37" s="417"/>
      <c r="B37" s="418"/>
      <c r="C37" s="395"/>
      <c r="D37" s="440"/>
      <c r="E37" s="443"/>
      <c r="F37" s="397"/>
      <c r="G37" s="397"/>
      <c r="H37" s="399"/>
      <c r="I37" s="403"/>
      <c r="J37" s="75"/>
      <c r="K37" s="76"/>
      <c r="L37" s="77" t="s">
        <v>108</v>
      </c>
      <c r="M37" s="78"/>
      <c r="N37" s="79"/>
      <c r="O37" s="79"/>
      <c r="P37" s="79"/>
      <c r="Q37" s="80"/>
      <c r="R37" s="78"/>
      <c r="S37" s="79"/>
      <c r="T37" s="79"/>
      <c r="U37" s="79"/>
      <c r="V37" s="79"/>
      <c r="W37" s="78"/>
      <c r="X37" s="79"/>
      <c r="Y37" s="79"/>
      <c r="Z37" s="79"/>
      <c r="AA37" s="261"/>
      <c r="AB37" s="81">
        <f t="shared" si="44"/>
        <v>0</v>
      </c>
      <c r="AC37" s="82">
        <f t="shared" si="45"/>
        <v>0</v>
      </c>
      <c r="AD37" s="82">
        <f t="shared" si="46"/>
        <v>0</v>
      </c>
      <c r="AE37" s="82">
        <f t="shared" si="47"/>
        <v>0</v>
      </c>
      <c r="AF37" s="83">
        <f t="shared" si="48"/>
        <v>0</v>
      </c>
      <c r="AG37" s="401"/>
    </row>
    <row r="38" spans="1:37" ht="14" customHeight="1" thickBot="1" x14ac:dyDescent="0.25">
      <c r="A38" s="417"/>
      <c r="B38" s="418"/>
      <c r="C38" s="395"/>
      <c r="D38" s="440"/>
      <c r="E38" s="443"/>
      <c r="F38" s="397"/>
      <c r="G38" s="397"/>
      <c r="H38" s="399"/>
      <c r="I38" s="403"/>
      <c r="J38" s="75"/>
      <c r="K38" s="76"/>
      <c r="L38" s="77" t="s">
        <v>109</v>
      </c>
      <c r="M38" s="78"/>
      <c r="N38" s="79"/>
      <c r="O38" s="79"/>
      <c r="P38" s="79"/>
      <c r="Q38" s="80"/>
      <c r="R38" s="78"/>
      <c r="S38" s="79"/>
      <c r="T38" s="79"/>
      <c r="U38" s="79"/>
      <c r="V38" s="79"/>
      <c r="W38" s="78"/>
      <c r="X38" s="79"/>
      <c r="Y38" s="79"/>
      <c r="Z38" s="79"/>
      <c r="AA38" s="261"/>
      <c r="AB38" s="81">
        <f t="shared" si="44"/>
        <v>0</v>
      </c>
      <c r="AC38" s="82">
        <f t="shared" si="45"/>
        <v>0</v>
      </c>
      <c r="AD38" s="82">
        <f t="shared" si="46"/>
        <v>0</v>
      </c>
      <c r="AE38" s="82">
        <f t="shared" si="47"/>
        <v>0</v>
      </c>
      <c r="AF38" s="83">
        <f t="shared" si="48"/>
        <v>0</v>
      </c>
      <c r="AG38" s="401"/>
    </row>
    <row r="39" spans="1:37" ht="16" thickBot="1" x14ac:dyDescent="0.25">
      <c r="A39" s="417"/>
      <c r="B39" s="418"/>
      <c r="C39" s="395"/>
      <c r="D39" s="441"/>
      <c r="E39" s="444"/>
      <c r="F39" s="397"/>
      <c r="G39" s="397"/>
      <c r="H39" s="399"/>
      <c r="I39" s="403"/>
      <c r="J39" s="84"/>
      <c r="K39" s="85"/>
      <c r="L39" s="86" t="s">
        <v>110</v>
      </c>
      <c r="M39" s="87"/>
      <c r="N39" s="88"/>
      <c r="O39" s="88"/>
      <c r="P39" s="88"/>
      <c r="Q39" s="89"/>
      <c r="R39" s="87"/>
      <c r="S39" s="88"/>
      <c r="T39" s="88"/>
      <c r="U39" s="88"/>
      <c r="V39" s="88"/>
      <c r="W39" s="87"/>
      <c r="X39" s="88"/>
      <c r="Y39" s="88"/>
      <c r="Z39" s="88"/>
      <c r="AA39" s="262"/>
      <c r="AB39" s="364">
        <f t="shared" si="44"/>
        <v>0</v>
      </c>
      <c r="AC39" s="362">
        <f t="shared" si="45"/>
        <v>0</v>
      </c>
      <c r="AD39" s="362">
        <f t="shared" si="46"/>
        <v>0</v>
      </c>
      <c r="AE39" s="362">
        <f t="shared" si="47"/>
        <v>0</v>
      </c>
      <c r="AF39" s="365">
        <f t="shared" si="48"/>
        <v>0</v>
      </c>
      <c r="AG39" s="401"/>
    </row>
    <row r="40" spans="1:37" ht="17" thickBot="1" x14ac:dyDescent="0.25">
      <c r="A40" s="417"/>
      <c r="B40" s="390" t="s">
        <v>83</v>
      </c>
      <c r="C40" s="390" t="s">
        <v>84</v>
      </c>
      <c r="D40" s="316"/>
      <c r="E40" s="322"/>
      <c r="F40" s="391" t="s">
        <v>111</v>
      </c>
      <c r="G40" s="391"/>
      <c r="H40" s="92"/>
      <c r="I40" s="419" t="s">
        <v>112</v>
      </c>
      <c r="J40" s="419"/>
      <c r="K40" s="409" t="s">
        <v>113</v>
      </c>
      <c r="L40" s="392" t="s">
        <v>91</v>
      </c>
      <c r="M40" s="287" t="s">
        <v>92</v>
      </c>
      <c r="N40" s="288" t="s">
        <v>93</v>
      </c>
      <c r="O40" s="288" t="s">
        <v>94</v>
      </c>
      <c r="P40" s="288" t="s">
        <v>1174</v>
      </c>
      <c r="Q40" s="289" t="s">
        <v>1175</v>
      </c>
      <c r="R40" s="265" t="s">
        <v>92</v>
      </c>
      <c r="S40" s="62" t="s">
        <v>93</v>
      </c>
      <c r="T40" s="62" t="s">
        <v>94</v>
      </c>
      <c r="U40" s="62" t="s">
        <v>1174</v>
      </c>
      <c r="V40" s="266" t="s">
        <v>1175</v>
      </c>
      <c r="W40" s="265" t="s">
        <v>92</v>
      </c>
      <c r="X40" s="62" t="s">
        <v>93</v>
      </c>
      <c r="Y40" s="62" t="s">
        <v>94</v>
      </c>
      <c r="Z40" s="62" t="s">
        <v>1174</v>
      </c>
      <c r="AA40" s="62" t="s">
        <v>1175</v>
      </c>
      <c r="AB40" s="273" t="s">
        <v>92</v>
      </c>
      <c r="AC40" s="59" t="s">
        <v>93</v>
      </c>
      <c r="AD40" s="59" t="s">
        <v>94</v>
      </c>
      <c r="AE40" s="59" t="s">
        <v>1174</v>
      </c>
      <c r="AF40" s="274" t="s">
        <v>1175</v>
      </c>
      <c r="AG40" s="388" t="s">
        <v>81</v>
      </c>
    </row>
    <row r="41" spans="1:37" ht="14" customHeight="1" thickBot="1" x14ac:dyDescent="0.25">
      <c r="A41" s="417"/>
      <c r="B41" s="390" t="s">
        <v>83</v>
      </c>
      <c r="C41" s="390" t="s">
        <v>84</v>
      </c>
      <c r="D41" s="317" t="s">
        <v>114</v>
      </c>
      <c r="E41" s="323" t="s">
        <v>86</v>
      </c>
      <c r="F41" s="94" t="s">
        <v>97</v>
      </c>
      <c r="G41" s="94" t="s">
        <v>98</v>
      </c>
      <c r="H41" s="93" t="s">
        <v>115</v>
      </c>
      <c r="I41" s="95" t="s">
        <v>116</v>
      </c>
      <c r="J41" s="95" t="s">
        <v>117</v>
      </c>
      <c r="K41" s="409"/>
      <c r="L41" s="392" t="s">
        <v>91</v>
      </c>
      <c r="M41" s="267">
        <f>M32</f>
        <v>0</v>
      </c>
      <c r="N41" s="64">
        <f t="shared" ref="N41:AF41" si="49">N32</f>
        <v>0</v>
      </c>
      <c r="O41" s="64">
        <f t="shared" si="49"/>
        <v>0</v>
      </c>
      <c r="P41" s="64">
        <f t="shared" si="49"/>
        <v>0</v>
      </c>
      <c r="Q41" s="268">
        <f t="shared" si="49"/>
        <v>0</v>
      </c>
      <c r="R41" s="267">
        <f t="shared" si="49"/>
        <v>0</v>
      </c>
      <c r="S41" s="64">
        <f t="shared" si="49"/>
        <v>0</v>
      </c>
      <c r="T41" s="64">
        <f t="shared" si="49"/>
        <v>0</v>
      </c>
      <c r="U41" s="64">
        <f t="shared" si="49"/>
        <v>0</v>
      </c>
      <c r="V41" s="268">
        <f t="shared" si="49"/>
        <v>0</v>
      </c>
      <c r="W41" s="267">
        <f t="shared" si="49"/>
        <v>0</v>
      </c>
      <c r="X41" s="64">
        <f t="shared" si="49"/>
        <v>0</v>
      </c>
      <c r="Y41" s="64">
        <f t="shared" si="49"/>
        <v>0</v>
      </c>
      <c r="Z41" s="64">
        <f t="shared" si="49"/>
        <v>0</v>
      </c>
      <c r="AA41" s="64">
        <f t="shared" si="49"/>
        <v>0</v>
      </c>
      <c r="AB41" s="267">
        <f t="shared" si="49"/>
        <v>0</v>
      </c>
      <c r="AC41" s="64">
        <f t="shared" si="49"/>
        <v>0</v>
      </c>
      <c r="AD41" s="64">
        <f t="shared" si="49"/>
        <v>0</v>
      </c>
      <c r="AE41" s="64">
        <f t="shared" si="49"/>
        <v>0</v>
      </c>
      <c r="AF41" s="268">
        <f t="shared" si="49"/>
        <v>0</v>
      </c>
      <c r="AG41" s="388"/>
    </row>
    <row r="42" spans="1:37" ht="14" customHeight="1" thickBot="1" x14ac:dyDescent="0.25">
      <c r="A42" s="417"/>
      <c r="B42" s="420" t="s">
        <v>1178</v>
      </c>
      <c r="C42" s="395"/>
      <c r="D42" s="439"/>
      <c r="E42" s="442"/>
      <c r="F42" s="397"/>
      <c r="G42" s="397"/>
      <c r="H42" s="399"/>
      <c r="I42" s="65"/>
      <c r="J42" s="66"/>
      <c r="K42" s="67"/>
      <c r="L42" s="68" t="s">
        <v>42</v>
      </c>
      <c r="M42" s="69"/>
      <c r="N42" s="70"/>
      <c r="O42" s="70"/>
      <c r="P42" s="70"/>
      <c r="Q42" s="71"/>
      <c r="R42" s="69"/>
      <c r="S42" s="70"/>
      <c r="T42" s="70"/>
      <c r="U42" s="70"/>
      <c r="V42" s="70"/>
      <c r="W42" s="69"/>
      <c r="X42" s="70"/>
      <c r="Y42" s="70"/>
      <c r="Z42" s="70"/>
      <c r="AA42" s="260"/>
      <c r="AB42" s="296">
        <f>M42+R42+W42</f>
        <v>0</v>
      </c>
      <c r="AC42" s="297">
        <f>N42+S42+X42</f>
        <v>0</v>
      </c>
      <c r="AD42" s="297">
        <f t="shared" ref="AD42" si="50">O42+T42+Y42</f>
        <v>0</v>
      </c>
      <c r="AE42" s="297">
        <f t="shared" ref="AE42" si="51">P42+U42+Z42</f>
        <v>0</v>
      </c>
      <c r="AF42" s="298">
        <f t="shared" ref="AF42" si="52">Q42+V42+AA42</f>
        <v>0</v>
      </c>
      <c r="AG42" s="401">
        <f>SUM(AB42:AF48)</f>
        <v>0</v>
      </c>
    </row>
    <row r="43" spans="1:37" ht="14" customHeight="1" thickBot="1" x14ac:dyDescent="0.25">
      <c r="A43" s="417"/>
      <c r="B43" s="420"/>
      <c r="C43" s="395"/>
      <c r="D43" s="440"/>
      <c r="E43" s="443"/>
      <c r="F43" s="397"/>
      <c r="G43" s="397"/>
      <c r="H43" s="399"/>
      <c r="I43" s="403"/>
      <c r="J43" s="75"/>
      <c r="K43" s="76"/>
      <c r="L43" s="77" t="s">
        <v>105</v>
      </c>
      <c r="M43" s="78"/>
      <c r="N43" s="79"/>
      <c r="O43" s="79"/>
      <c r="P43" s="79"/>
      <c r="Q43" s="80"/>
      <c r="R43" s="78"/>
      <c r="S43" s="79"/>
      <c r="T43" s="79"/>
      <c r="U43" s="79"/>
      <c r="V43" s="79"/>
      <c r="W43" s="78"/>
      <c r="X43" s="79"/>
      <c r="Y43" s="79"/>
      <c r="Z43" s="79"/>
      <c r="AA43" s="261"/>
      <c r="AB43" s="78">
        <f t="shared" ref="AB43" si="53">IF(AB42&lt;&gt;"",AB42*0.15,"-")</f>
        <v>0</v>
      </c>
      <c r="AC43" s="79">
        <f t="shared" ref="AC43" si="54">IF(AC42&lt;&gt;"",AC42*0.15,"-")</f>
        <v>0</v>
      </c>
      <c r="AD43" s="79">
        <f t="shared" ref="AD43" si="55">IF(AD42&lt;&gt;"",AD42*0.15,"-")</f>
        <v>0</v>
      </c>
      <c r="AE43" s="79">
        <f t="shared" ref="AE43" si="56">IF(AE42&lt;&gt;"",AE42*0.15,"-")</f>
        <v>0</v>
      </c>
      <c r="AF43" s="80">
        <f t="shared" ref="AF43" si="57">IF(AF42&lt;&gt;"",AF42*0.15,"-")</f>
        <v>0</v>
      </c>
      <c r="AG43" s="401"/>
    </row>
    <row r="44" spans="1:37" ht="14" customHeight="1" thickBot="1" x14ac:dyDescent="0.25">
      <c r="A44" s="417"/>
      <c r="B44" s="420"/>
      <c r="C44" s="395"/>
      <c r="D44" s="440"/>
      <c r="E44" s="443"/>
      <c r="F44" s="397"/>
      <c r="G44" s="397"/>
      <c r="H44" s="399"/>
      <c r="I44" s="403"/>
      <c r="J44" s="75"/>
      <c r="K44" s="76"/>
      <c r="L44" s="77" t="s">
        <v>106</v>
      </c>
      <c r="M44" s="78"/>
      <c r="N44" s="79"/>
      <c r="O44" s="79"/>
      <c r="P44" s="79"/>
      <c r="Q44" s="80"/>
      <c r="R44" s="78"/>
      <c r="S44" s="79"/>
      <c r="T44" s="79"/>
      <c r="U44" s="79"/>
      <c r="V44" s="79"/>
      <c r="W44" s="78"/>
      <c r="X44" s="79"/>
      <c r="Y44" s="79"/>
      <c r="Z44" s="79"/>
      <c r="AA44" s="261"/>
      <c r="AB44" s="81">
        <f t="shared" ref="AB44:AB48" si="58">M44+R44+W44</f>
        <v>0</v>
      </c>
      <c r="AC44" s="82">
        <f t="shared" ref="AC44:AC48" si="59">N44+S44+X44</f>
        <v>0</v>
      </c>
      <c r="AD44" s="82">
        <f t="shared" ref="AD44:AD48" si="60">O44+T44+Y44</f>
        <v>0</v>
      </c>
      <c r="AE44" s="82">
        <f t="shared" ref="AE44:AE48" si="61">P44+U44+Z44</f>
        <v>0</v>
      </c>
      <c r="AF44" s="83">
        <f t="shared" ref="AF44:AF48" si="62">Q44+V44+AA44</f>
        <v>0</v>
      </c>
      <c r="AG44" s="401"/>
    </row>
    <row r="45" spans="1:37" ht="14" customHeight="1" thickBot="1" x14ac:dyDescent="0.25">
      <c r="A45" s="417"/>
      <c r="B45" s="420"/>
      <c r="C45" s="395"/>
      <c r="D45" s="440"/>
      <c r="E45" s="443"/>
      <c r="F45" s="397"/>
      <c r="G45" s="397"/>
      <c r="H45" s="399"/>
      <c r="I45" s="403"/>
      <c r="J45" s="75"/>
      <c r="K45" s="76"/>
      <c r="L45" s="77" t="s">
        <v>107</v>
      </c>
      <c r="M45" s="78"/>
      <c r="N45" s="79"/>
      <c r="O45" s="79"/>
      <c r="P45" s="79"/>
      <c r="Q45" s="80"/>
      <c r="R45" s="78"/>
      <c r="S45" s="79"/>
      <c r="T45" s="79"/>
      <c r="U45" s="79"/>
      <c r="V45" s="79"/>
      <c r="W45" s="78"/>
      <c r="X45" s="79"/>
      <c r="Y45" s="79"/>
      <c r="Z45" s="79"/>
      <c r="AA45" s="261"/>
      <c r="AB45" s="81">
        <f t="shared" si="58"/>
        <v>0</v>
      </c>
      <c r="AC45" s="82">
        <f t="shared" si="59"/>
        <v>0</v>
      </c>
      <c r="AD45" s="82">
        <f t="shared" si="60"/>
        <v>0</v>
      </c>
      <c r="AE45" s="82">
        <f t="shared" si="61"/>
        <v>0</v>
      </c>
      <c r="AF45" s="83">
        <f t="shared" si="62"/>
        <v>0</v>
      </c>
      <c r="AG45" s="401"/>
    </row>
    <row r="46" spans="1:37" ht="14" customHeight="1" thickBot="1" x14ac:dyDescent="0.25">
      <c r="A46" s="417"/>
      <c r="B46" s="420"/>
      <c r="C46" s="395"/>
      <c r="D46" s="440"/>
      <c r="E46" s="443"/>
      <c r="F46" s="397"/>
      <c r="G46" s="397"/>
      <c r="H46" s="399"/>
      <c r="I46" s="403"/>
      <c r="J46" s="75"/>
      <c r="K46" s="76"/>
      <c r="L46" s="77" t="s">
        <v>108</v>
      </c>
      <c r="M46" s="78"/>
      <c r="N46" s="79"/>
      <c r="O46" s="79"/>
      <c r="P46" s="79"/>
      <c r="Q46" s="80"/>
      <c r="R46" s="78"/>
      <c r="S46" s="79"/>
      <c r="T46" s="79"/>
      <c r="U46" s="79"/>
      <c r="V46" s="79"/>
      <c r="W46" s="78"/>
      <c r="X46" s="79"/>
      <c r="Y46" s="79"/>
      <c r="Z46" s="79"/>
      <c r="AA46" s="261"/>
      <c r="AB46" s="81">
        <f t="shared" si="58"/>
        <v>0</v>
      </c>
      <c r="AC46" s="82">
        <f t="shared" si="59"/>
        <v>0</v>
      </c>
      <c r="AD46" s="82">
        <f t="shared" si="60"/>
        <v>0</v>
      </c>
      <c r="AE46" s="82">
        <f t="shared" si="61"/>
        <v>0</v>
      </c>
      <c r="AF46" s="83">
        <f t="shared" si="62"/>
        <v>0</v>
      </c>
      <c r="AG46" s="401"/>
    </row>
    <row r="47" spans="1:37" ht="14" customHeight="1" thickBot="1" x14ac:dyDescent="0.25">
      <c r="A47" s="417"/>
      <c r="B47" s="420"/>
      <c r="C47" s="395"/>
      <c r="D47" s="440"/>
      <c r="E47" s="443"/>
      <c r="F47" s="397"/>
      <c r="G47" s="397"/>
      <c r="H47" s="399"/>
      <c r="I47" s="403"/>
      <c r="J47" s="75"/>
      <c r="K47" s="76"/>
      <c r="L47" s="77" t="s">
        <v>109</v>
      </c>
      <c r="M47" s="78"/>
      <c r="N47" s="79"/>
      <c r="O47" s="79"/>
      <c r="P47" s="79"/>
      <c r="Q47" s="80"/>
      <c r="R47" s="78"/>
      <c r="S47" s="79"/>
      <c r="T47" s="79"/>
      <c r="U47" s="79"/>
      <c r="V47" s="79"/>
      <c r="W47" s="78"/>
      <c r="X47" s="79"/>
      <c r="Y47" s="79"/>
      <c r="Z47" s="79"/>
      <c r="AA47" s="261"/>
      <c r="AB47" s="81">
        <f t="shared" si="58"/>
        <v>0</v>
      </c>
      <c r="AC47" s="82">
        <f t="shared" si="59"/>
        <v>0</v>
      </c>
      <c r="AD47" s="82">
        <f t="shared" si="60"/>
        <v>0</v>
      </c>
      <c r="AE47" s="82">
        <f t="shared" si="61"/>
        <v>0</v>
      </c>
      <c r="AF47" s="83">
        <f t="shared" si="62"/>
        <v>0</v>
      </c>
      <c r="AG47" s="401"/>
    </row>
    <row r="48" spans="1:37" ht="14" customHeight="1" thickBot="1" x14ac:dyDescent="0.25">
      <c r="A48" s="417"/>
      <c r="B48" s="420"/>
      <c r="C48" s="395"/>
      <c r="D48" s="441"/>
      <c r="E48" s="444"/>
      <c r="F48" s="397"/>
      <c r="G48" s="397"/>
      <c r="H48" s="399"/>
      <c r="I48" s="403"/>
      <c r="J48" s="84"/>
      <c r="K48" s="85"/>
      <c r="L48" s="86" t="s">
        <v>110</v>
      </c>
      <c r="M48" s="87"/>
      <c r="N48" s="88"/>
      <c r="O48" s="88"/>
      <c r="P48" s="88"/>
      <c r="Q48" s="89"/>
      <c r="R48" s="87"/>
      <c r="S48" s="88"/>
      <c r="T48" s="88"/>
      <c r="U48" s="88"/>
      <c r="V48" s="88"/>
      <c r="W48" s="87"/>
      <c r="X48" s="88"/>
      <c r="Y48" s="88"/>
      <c r="Z48" s="88"/>
      <c r="AA48" s="262"/>
      <c r="AB48" s="364">
        <f t="shared" si="58"/>
        <v>0</v>
      </c>
      <c r="AC48" s="362">
        <f t="shared" si="59"/>
        <v>0</v>
      </c>
      <c r="AD48" s="362">
        <f t="shared" si="60"/>
        <v>0</v>
      </c>
      <c r="AE48" s="362">
        <f t="shared" si="61"/>
        <v>0</v>
      </c>
      <c r="AF48" s="365">
        <f t="shared" si="62"/>
        <v>0</v>
      </c>
      <c r="AG48" s="401"/>
    </row>
    <row r="49" spans="1:33" ht="14" customHeight="1" thickBot="1" x14ac:dyDescent="0.25">
      <c r="A49" s="389" t="s">
        <v>82</v>
      </c>
      <c r="B49" s="390" t="s">
        <v>83</v>
      </c>
      <c r="C49" s="390" t="s">
        <v>84</v>
      </c>
      <c r="D49" s="316"/>
      <c r="E49" s="322"/>
      <c r="F49" s="391" t="s">
        <v>111</v>
      </c>
      <c r="G49" s="391"/>
      <c r="H49" s="92"/>
      <c r="I49" s="419" t="s">
        <v>112</v>
      </c>
      <c r="J49" s="419"/>
      <c r="K49" s="409" t="s">
        <v>113</v>
      </c>
      <c r="L49" s="392" t="s">
        <v>91</v>
      </c>
      <c r="M49" s="287" t="s">
        <v>92</v>
      </c>
      <c r="N49" s="288" t="s">
        <v>93</v>
      </c>
      <c r="O49" s="288" t="s">
        <v>94</v>
      </c>
      <c r="P49" s="288" t="s">
        <v>1174</v>
      </c>
      <c r="Q49" s="289" t="s">
        <v>1175</v>
      </c>
      <c r="R49" s="265" t="s">
        <v>92</v>
      </c>
      <c r="S49" s="62" t="s">
        <v>93</v>
      </c>
      <c r="T49" s="62" t="s">
        <v>94</v>
      </c>
      <c r="U49" s="62" t="s">
        <v>1174</v>
      </c>
      <c r="V49" s="266" t="s">
        <v>1175</v>
      </c>
      <c r="W49" s="265" t="s">
        <v>92</v>
      </c>
      <c r="X49" s="62" t="s">
        <v>93</v>
      </c>
      <c r="Y49" s="62" t="s">
        <v>94</v>
      </c>
      <c r="Z49" s="62" t="s">
        <v>1174</v>
      </c>
      <c r="AA49" s="62" t="s">
        <v>1175</v>
      </c>
      <c r="AB49" s="273" t="s">
        <v>92</v>
      </c>
      <c r="AC49" s="59" t="s">
        <v>93</v>
      </c>
      <c r="AD49" s="59" t="s">
        <v>94</v>
      </c>
      <c r="AE49" s="59" t="s">
        <v>1174</v>
      </c>
      <c r="AF49" s="274" t="s">
        <v>1175</v>
      </c>
      <c r="AG49" s="388" t="s">
        <v>81</v>
      </c>
    </row>
    <row r="50" spans="1:33" ht="14" customHeight="1" thickBot="1" x14ac:dyDescent="0.25">
      <c r="A50" s="389" t="s">
        <v>82</v>
      </c>
      <c r="B50" s="390" t="s">
        <v>83</v>
      </c>
      <c r="C50" s="390" t="s">
        <v>84</v>
      </c>
      <c r="D50" s="317" t="s">
        <v>114</v>
      </c>
      <c r="E50" s="323" t="s">
        <v>86</v>
      </c>
      <c r="F50" s="94" t="s">
        <v>97</v>
      </c>
      <c r="G50" s="94" t="s">
        <v>98</v>
      </c>
      <c r="H50" s="93" t="s">
        <v>115</v>
      </c>
      <c r="I50" s="95" t="s">
        <v>116</v>
      </c>
      <c r="J50" s="95" t="s">
        <v>117</v>
      </c>
      <c r="K50" s="409"/>
      <c r="L50" s="392" t="s">
        <v>91</v>
      </c>
      <c r="M50" s="267">
        <f>M41</f>
        <v>0</v>
      </c>
      <c r="N50" s="64">
        <f t="shared" ref="N50:AF50" si="63">N41</f>
        <v>0</v>
      </c>
      <c r="O50" s="64">
        <f t="shared" si="63"/>
        <v>0</v>
      </c>
      <c r="P50" s="64">
        <f t="shared" si="63"/>
        <v>0</v>
      </c>
      <c r="Q50" s="268">
        <f t="shared" si="63"/>
        <v>0</v>
      </c>
      <c r="R50" s="267">
        <f t="shared" si="63"/>
        <v>0</v>
      </c>
      <c r="S50" s="64">
        <f t="shared" si="63"/>
        <v>0</v>
      </c>
      <c r="T50" s="64">
        <f t="shared" si="63"/>
        <v>0</v>
      </c>
      <c r="U50" s="64">
        <f t="shared" si="63"/>
        <v>0</v>
      </c>
      <c r="V50" s="268">
        <f t="shared" si="63"/>
        <v>0</v>
      </c>
      <c r="W50" s="267">
        <f t="shared" si="63"/>
        <v>0</v>
      </c>
      <c r="X50" s="64">
        <f t="shared" si="63"/>
        <v>0</v>
      </c>
      <c r="Y50" s="64">
        <f t="shared" si="63"/>
        <v>0</v>
      </c>
      <c r="Z50" s="64">
        <f t="shared" si="63"/>
        <v>0</v>
      </c>
      <c r="AA50" s="64">
        <f t="shared" si="63"/>
        <v>0</v>
      </c>
      <c r="AB50" s="267">
        <f t="shared" si="63"/>
        <v>0</v>
      </c>
      <c r="AC50" s="64">
        <f t="shared" si="63"/>
        <v>0</v>
      </c>
      <c r="AD50" s="64">
        <f t="shared" si="63"/>
        <v>0</v>
      </c>
      <c r="AE50" s="64">
        <f t="shared" si="63"/>
        <v>0</v>
      </c>
      <c r="AF50" s="268">
        <f t="shared" si="63"/>
        <v>0</v>
      </c>
      <c r="AG50" s="388"/>
    </row>
    <row r="51" spans="1:33" ht="14" customHeight="1" thickBot="1" x14ac:dyDescent="0.25">
      <c r="A51" s="417" t="s">
        <v>1197</v>
      </c>
      <c r="B51" s="420" t="s">
        <v>118</v>
      </c>
      <c r="C51" s="395"/>
      <c r="D51" s="468"/>
      <c r="E51" s="456"/>
      <c r="F51" s="397"/>
      <c r="G51" s="397"/>
      <c r="H51" s="399"/>
      <c r="I51" s="291"/>
      <c r="J51" s="66"/>
      <c r="K51" s="67"/>
      <c r="L51" s="68" t="s">
        <v>42</v>
      </c>
      <c r="M51" s="69"/>
      <c r="N51" s="70"/>
      <c r="O51" s="70"/>
      <c r="P51" s="70"/>
      <c r="Q51" s="71"/>
      <c r="R51" s="69"/>
      <c r="S51" s="70"/>
      <c r="T51" s="70"/>
      <c r="U51" s="70"/>
      <c r="V51" s="70"/>
      <c r="W51" s="69"/>
      <c r="X51" s="70"/>
      <c r="Y51" s="70"/>
      <c r="Z51" s="70"/>
      <c r="AA51" s="260"/>
      <c r="AB51" s="296">
        <f>M51+R51+W51</f>
        <v>0</v>
      </c>
      <c r="AC51" s="297">
        <f>N51+S51+X51</f>
        <v>0</v>
      </c>
      <c r="AD51" s="297">
        <f t="shared" ref="AD51" si="64">O51+T51+Y51</f>
        <v>0</v>
      </c>
      <c r="AE51" s="297">
        <f t="shared" ref="AE51" si="65">P51+U51+Z51</f>
        <v>0</v>
      </c>
      <c r="AF51" s="298">
        <f t="shared" ref="AF51" si="66">Q51+V51+AA51</f>
        <v>0</v>
      </c>
      <c r="AG51" s="401">
        <f>SUM(AB51:AF57)</f>
        <v>0</v>
      </c>
    </row>
    <row r="52" spans="1:33" ht="14" customHeight="1" thickBot="1" x14ac:dyDescent="0.25">
      <c r="A52" s="417"/>
      <c r="B52" s="420"/>
      <c r="C52" s="395"/>
      <c r="D52" s="469"/>
      <c r="E52" s="457"/>
      <c r="F52" s="397"/>
      <c r="G52" s="397"/>
      <c r="H52" s="399"/>
      <c r="I52" s="403"/>
      <c r="J52" s="75"/>
      <c r="K52" s="76"/>
      <c r="L52" s="77" t="s">
        <v>105</v>
      </c>
      <c r="M52" s="78"/>
      <c r="N52" s="79"/>
      <c r="O52" s="79"/>
      <c r="P52" s="79"/>
      <c r="Q52" s="80"/>
      <c r="R52" s="78"/>
      <c r="S52" s="79"/>
      <c r="T52" s="79"/>
      <c r="U52" s="79"/>
      <c r="V52" s="79"/>
      <c r="W52" s="78"/>
      <c r="X52" s="79"/>
      <c r="Y52" s="79"/>
      <c r="Z52" s="79"/>
      <c r="AA52" s="261"/>
      <c r="AB52" s="78">
        <f t="shared" ref="AB52" si="67">IF(AB51&lt;&gt;"",AB51*0.15,"-")</f>
        <v>0</v>
      </c>
      <c r="AC52" s="79">
        <f t="shared" ref="AC52" si="68">IF(AC51&lt;&gt;"",AC51*0.15,"-")</f>
        <v>0</v>
      </c>
      <c r="AD52" s="79">
        <f t="shared" ref="AD52" si="69">IF(AD51&lt;&gt;"",AD51*0.15,"-")</f>
        <v>0</v>
      </c>
      <c r="AE52" s="79">
        <f t="shared" ref="AE52" si="70">IF(AE51&lt;&gt;"",AE51*0.15,"-")</f>
        <v>0</v>
      </c>
      <c r="AF52" s="80">
        <f t="shared" ref="AF52" si="71">IF(AF51&lt;&gt;"",AF51*0.15,"-")</f>
        <v>0</v>
      </c>
      <c r="AG52" s="401"/>
    </row>
    <row r="53" spans="1:33" ht="14" customHeight="1" thickBot="1" x14ac:dyDescent="0.25">
      <c r="A53" s="417"/>
      <c r="B53" s="420"/>
      <c r="C53" s="395"/>
      <c r="D53" s="469"/>
      <c r="E53" s="457"/>
      <c r="F53" s="397"/>
      <c r="G53" s="397"/>
      <c r="H53" s="399"/>
      <c r="I53" s="403"/>
      <c r="J53" s="75"/>
      <c r="K53" s="76"/>
      <c r="L53" s="77" t="s">
        <v>106</v>
      </c>
      <c r="M53" s="78"/>
      <c r="N53" s="79"/>
      <c r="O53" s="79"/>
      <c r="P53" s="79"/>
      <c r="Q53" s="80"/>
      <c r="R53" s="78"/>
      <c r="S53" s="79"/>
      <c r="T53" s="79"/>
      <c r="U53" s="79"/>
      <c r="V53" s="79"/>
      <c r="W53" s="78"/>
      <c r="X53" s="79"/>
      <c r="Y53" s="79"/>
      <c r="Z53" s="79"/>
      <c r="AA53" s="261"/>
      <c r="AB53" s="81">
        <f t="shared" ref="AB53:AB57" si="72">M53+R53+W53</f>
        <v>0</v>
      </c>
      <c r="AC53" s="82">
        <f t="shared" ref="AC53:AC57" si="73">N53+S53+X53</f>
        <v>0</v>
      </c>
      <c r="AD53" s="82">
        <f t="shared" ref="AD53:AD57" si="74">O53+T53+Y53</f>
        <v>0</v>
      </c>
      <c r="AE53" s="82">
        <f t="shared" ref="AE53:AE57" si="75">P53+U53+Z53</f>
        <v>0</v>
      </c>
      <c r="AF53" s="83">
        <f t="shared" ref="AF53:AF57" si="76">Q53+V53+AA53</f>
        <v>0</v>
      </c>
      <c r="AG53" s="401"/>
    </row>
    <row r="54" spans="1:33" ht="14" customHeight="1" thickBot="1" x14ac:dyDescent="0.25">
      <c r="A54" s="417"/>
      <c r="B54" s="420"/>
      <c r="C54" s="395"/>
      <c r="D54" s="469"/>
      <c r="E54" s="457"/>
      <c r="F54" s="397"/>
      <c r="G54" s="397"/>
      <c r="H54" s="399"/>
      <c r="I54" s="403"/>
      <c r="J54" s="75"/>
      <c r="K54" s="76"/>
      <c r="L54" s="77" t="s">
        <v>107</v>
      </c>
      <c r="M54" s="78"/>
      <c r="N54" s="79"/>
      <c r="O54" s="79"/>
      <c r="P54" s="79"/>
      <c r="Q54" s="80"/>
      <c r="R54" s="78"/>
      <c r="S54" s="79"/>
      <c r="T54" s="79"/>
      <c r="U54" s="79"/>
      <c r="V54" s="79"/>
      <c r="W54" s="78"/>
      <c r="X54" s="79"/>
      <c r="Y54" s="79"/>
      <c r="Z54" s="79"/>
      <c r="AA54" s="261"/>
      <c r="AB54" s="81">
        <f t="shared" si="72"/>
        <v>0</v>
      </c>
      <c r="AC54" s="82">
        <f t="shared" si="73"/>
        <v>0</v>
      </c>
      <c r="AD54" s="82">
        <f t="shared" si="74"/>
        <v>0</v>
      </c>
      <c r="AE54" s="82">
        <f t="shared" si="75"/>
        <v>0</v>
      </c>
      <c r="AF54" s="83">
        <f t="shared" si="76"/>
        <v>0</v>
      </c>
      <c r="AG54" s="401"/>
    </row>
    <row r="55" spans="1:33" ht="14" customHeight="1" thickBot="1" x14ac:dyDescent="0.25">
      <c r="A55" s="417"/>
      <c r="B55" s="420"/>
      <c r="C55" s="395"/>
      <c r="D55" s="469"/>
      <c r="E55" s="457"/>
      <c r="F55" s="397"/>
      <c r="G55" s="397"/>
      <c r="H55" s="399"/>
      <c r="I55" s="403"/>
      <c r="J55" s="75"/>
      <c r="K55" s="76"/>
      <c r="L55" s="77" t="s">
        <v>108</v>
      </c>
      <c r="M55" s="78"/>
      <c r="N55" s="79"/>
      <c r="O55" s="79"/>
      <c r="P55" s="79"/>
      <c r="Q55" s="80"/>
      <c r="R55" s="78"/>
      <c r="S55" s="79"/>
      <c r="T55" s="79"/>
      <c r="U55" s="79"/>
      <c r="V55" s="79"/>
      <c r="W55" s="78"/>
      <c r="X55" s="79"/>
      <c r="Y55" s="79"/>
      <c r="Z55" s="79"/>
      <c r="AA55" s="261"/>
      <c r="AB55" s="81">
        <f t="shared" si="72"/>
        <v>0</v>
      </c>
      <c r="AC55" s="82">
        <f t="shared" si="73"/>
        <v>0</v>
      </c>
      <c r="AD55" s="82">
        <f t="shared" si="74"/>
        <v>0</v>
      </c>
      <c r="AE55" s="82">
        <f t="shared" si="75"/>
        <v>0</v>
      </c>
      <c r="AF55" s="83">
        <f t="shared" si="76"/>
        <v>0</v>
      </c>
      <c r="AG55" s="401"/>
    </row>
    <row r="56" spans="1:33" ht="14" customHeight="1" thickBot="1" x14ac:dyDescent="0.25">
      <c r="A56" s="417"/>
      <c r="B56" s="420"/>
      <c r="C56" s="395"/>
      <c r="D56" s="469"/>
      <c r="E56" s="457"/>
      <c r="F56" s="397"/>
      <c r="G56" s="397"/>
      <c r="H56" s="399"/>
      <c r="I56" s="403"/>
      <c r="J56" s="75"/>
      <c r="K56" s="76"/>
      <c r="L56" s="77" t="s">
        <v>109</v>
      </c>
      <c r="M56" s="78"/>
      <c r="N56" s="79"/>
      <c r="O56" s="79"/>
      <c r="P56" s="79"/>
      <c r="Q56" s="80"/>
      <c r="R56" s="78"/>
      <c r="S56" s="79"/>
      <c r="T56" s="79"/>
      <c r="U56" s="79"/>
      <c r="V56" s="79"/>
      <c r="W56" s="78"/>
      <c r="X56" s="79"/>
      <c r="Y56" s="79"/>
      <c r="Z56" s="79"/>
      <c r="AA56" s="261"/>
      <c r="AB56" s="81">
        <f t="shared" si="72"/>
        <v>0</v>
      </c>
      <c r="AC56" s="82">
        <f t="shared" si="73"/>
        <v>0</v>
      </c>
      <c r="AD56" s="82">
        <f t="shared" si="74"/>
        <v>0</v>
      </c>
      <c r="AE56" s="82">
        <f t="shared" si="75"/>
        <v>0</v>
      </c>
      <c r="AF56" s="83">
        <f t="shared" si="76"/>
        <v>0</v>
      </c>
      <c r="AG56" s="401"/>
    </row>
    <row r="57" spans="1:33" ht="14" customHeight="1" thickBot="1" x14ac:dyDescent="0.25">
      <c r="A57" s="417"/>
      <c r="B57" s="420"/>
      <c r="C57" s="395"/>
      <c r="D57" s="470"/>
      <c r="E57" s="458"/>
      <c r="F57" s="397"/>
      <c r="G57" s="397"/>
      <c r="H57" s="399"/>
      <c r="I57" s="403"/>
      <c r="J57" s="84"/>
      <c r="K57" s="85"/>
      <c r="L57" s="86" t="s">
        <v>110</v>
      </c>
      <c r="M57" s="87"/>
      <c r="N57" s="88"/>
      <c r="O57" s="88"/>
      <c r="P57" s="88"/>
      <c r="Q57" s="89"/>
      <c r="R57" s="87"/>
      <c r="S57" s="88"/>
      <c r="T57" s="88"/>
      <c r="U57" s="88"/>
      <c r="V57" s="88"/>
      <c r="W57" s="87"/>
      <c r="X57" s="88"/>
      <c r="Y57" s="88"/>
      <c r="Z57" s="88"/>
      <c r="AA57" s="262"/>
      <c r="AB57" s="364">
        <f t="shared" si="72"/>
        <v>0</v>
      </c>
      <c r="AC57" s="362">
        <f t="shared" si="73"/>
        <v>0</v>
      </c>
      <c r="AD57" s="362">
        <f t="shared" si="74"/>
        <v>0</v>
      </c>
      <c r="AE57" s="362">
        <f t="shared" si="75"/>
        <v>0</v>
      </c>
      <c r="AF57" s="365">
        <f t="shared" si="76"/>
        <v>0</v>
      </c>
      <c r="AG57" s="401"/>
    </row>
    <row r="58" spans="1:33" ht="17" thickBot="1" x14ac:dyDescent="0.25">
      <c r="A58" s="389" t="s">
        <v>82</v>
      </c>
      <c r="B58" s="390" t="s">
        <v>83</v>
      </c>
      <c r="C58" s="390" t="s">
        <v>84</v>
      </c>
      <c r="D58" s="316"/>
      <c r="E58" s="322"/>
      <c r="F58" s="391" t="s">
        <v>111</v>
      </c>
      <c r="G58" s="391"/>
      <c r="H58" s="92"/>
      <c r="I58" s="419" t="s">
        <v>112</v>
      </c>
      <c r="J58" s="419"/>
      <c r="K58" s="409" t="s">
        <v>113</v>
      </c>
      <c r="L58" s="392" t="s">
        <v>91</v>
      </c>
      <c r="M58" s="287" t="s">
        <v>92</v>
      </c>
      <c r="N58" s="288" t="s">
        <v>93</v>
      </c>
      <c r="O58" s="288" t="s">
        <v>94</v>
      </c>
      <c r="P58" s="288" t="s">
        <v>1174</v>
      </c>
      <c r="Q58" s="289" t="s">
        <v>1175</v>
      </c>
      <c r="R58" s="265" t="s">
        <v>92</v>
      </c>
      <c r="S58" s="62" t="s">
        <v>93</v>
      </c>
      <c r="T58" s="62" t="s">
        <v>94</v>
      </c>
      <c r="U58" s="62" t="s">
        <v>1174</v>
      </c>
      <c r="V58" s="266" t="s">
        <v>1175</v>
      </c>
      <c r="W58" s="265" t="s">
        <v>92</v>
      </c>
      <c r="X58" s="62" t="s">
        <v>93</v>
      </c>
      <c r="Y58" s="62" t="s">
        <v>94</v>
      </c>
      <c r="Z58" s="62" t="s">
        <v>1174</v>
      </c>
      <c r="AA58" s="62" t="s">
        <v>1175</v>
      </c>
      <c r="AB58" s="273" t="s">
        <v>92</v>
      </c>
      <c r="AC58" s="59" t="s">
        <v>93</v>
      </c>
      <c r="AD58" s="59" t="s">
        <v>94</v>
      </c>
      <c r="AE58" s="59" t="s">
        <v>1174</v>
      </c>
      <c r="AF58" s="274" t="s">
        <v>1175</v>
      </c>
      <c r="AG58" s="388" t="s">
        <v>81</v>
      </c>
    </row>
    <row r="59" spans="1:33" ht="14" customHeight="1" thickBot="1" x14ac:dyDescent="0.25">
      <c r="A59" s="389" t="s">
        <v>82</v>
      </c>
      <c r="B59" s="390" t="s">
        <v>83</v>
      </c>
      <c r="C59" s="390" t="s">
        <v>84</v>
      </c>
      <c r="D59" s="317" t="s">
        <v>114</v>
      </c>
      <c r="E59" s="323" t="s">
        <v>86</v>
      </c>
      <c r="F59" s="94" t="s">
        <v>97</v>
      </c>
      <c r="G59" s="94" t="s">
        <v>98</v>
      </c>
      <c r="H59" s="93" t="s">
        <v>115</v>
      </c>
      <c r="I59" s="95" t="s">
        <v>116</v>
      </c>
      <c r="J59" s="95" t="s">
        <v>117</v>
      </c>
      <c r="K59" s="409"/>
      <c r="L59" s="392" t="s">
        <v>91</v>
      </c>
      <c r="M59" s="267">
        <f>M50</f>
        <v>0</v>
      </c>
      <c r="N59" s="64">
        <f t="shared" ref="N59:AF59" si="77">N50</f>
        <v>0</v>
      </c>
      <c r="O59" s="64">
        <f t="shared" si="77"/>
        <v>0</v>
      </c>
      <c r="P59" s="64">
        <f t="shared" si="77"/>
        <v>0</v>
      </c>
      <c r="Q59" s="268">
        <f t="shared" si="77"/>
        <v>0</v>
      </c>
      <c r="R59" s="267">
        <f t="shared" si="77"/>
        <v>0</v>
      </c>
      <c r="S59" s="64">
        <f t="shared" si="77"/>
        <v>0</v>
      </c>
      <c r="T59" s="64">
        <f t="shared" si="77"/>
        <v>0</v>
      </c>
      <c r="U59" s="64">
        <f t="shared" si="77"/>
        <v>0</v>
      </c>
      <c r="V59" s="268">
        <f t="shared" si="77"/>
        <v>0</v>
      </c>
      <c r="W59" s="267">
        <f t="shared" si="77"/>
        <v>0</v>
      </c>
      <c r="X59" s="64">
        <f t="shared" si="77"/>
        <v>0</v>
      </c>
      <c r="Y59" s="64">
        <f t="shared" si="77"/>
        <v>0</v>
      </c>
      <c r="Z59" s="64">
        <f t="shared" si="77"/>
        <v>0</v>
      </c>
      <c r="AA59" s="64">
        <f t="shared" si="77"/>
        <v>0</v>
      </c>
      <c r="AB59" s="267">
        <f t="shared" si="77"/>
        <v>0</v>
      </c>
      <c r="AC59" s="64">
        <f t="shared" si="77"/>
        <v>0</v>
      </c>
      <c r="AD59" s="64">
        <f t="shared" si="77"/>
        <v>0</v>
      </c>
      <c r="AE59" s="64">
        <f t="shared" si="77"/>
        <v>0</v>
      </c>
      <c r="AF59" s="268">
        <f t="shared" si="77"/>
        <v>0</v>
      </c>
      <c r="AG59" s="388"/>
    </row>
    <row r="60" spans="1:33" ht="14" customHeight="1" thickBot="1" x14ac:dyDescent="0.25">
      <c r="A60" s="417" t="s">
        <v>1198</v>
      </c>
      <c r="B60" s="420" t="s">
        <v>119</v>
      </c>
      <c r="C60" s="395"/>
      <c r="D60" s="421"/>
      <c r="E60" s="456"/>
      <c r="F60" s="397"/>
      <c r="G60" s="397"/>
      <c r="H60" s="399"/>
      <c r="I60" s="291"/>
      <c r="J60" s="66"/>
      <c r="K60" s="332"/>
      <c r="L60" s="68" t="s">
        <v>42</v>
      </c>
      <c r="M60" s="69"/>
      <c r="N60" s="70"/>
      <c r="O60" s="70"/>
      <c r="P60" s="70"/>
      <c r="Q60" s="71"/>
      <c r="R60" s="69"/>
      <c r="S60" s="70"/>
      <c r="T60" s="70"/>
      <c r="U60" s="70"/>
      <c r="V60" s="70"/>
      <c r="W60" s="69"/>
      <c r="X60" s="70"/>
      <c r="Y60" s="70"/>
      <c r="Z60" s="70"/>
      <c r="AA60" s="260"/>
      <c r="AB60" s="296">
        <f>M60+R60+W60</f>
        <v>0</v>
      </c>
      <c r="AC60" s="297">
        <f>N60+S60+X60</f>
        <v>0</v>
      </c>
      <c r="AD60" s="297">
        <f t="shared" ref="AD60" si="78">O60+T60+Y60</f>
        <v>0</v>
      </c>
      <c r="AE60" s="297">
        <f t="shared" ref="AE60" si="79">P60+U60+Z60</f>
        <v>0</v>
      </c>
      <c r="AF60" s="298">
        <f t="shared" ref="AF60" si="80">Q60+V60+AA60</f>
        <v>0</v>
      </c>
      <c r="AG60" s="401">
        <f>SUM(AB60:AF66)</f>
        <v>0</v>
      </c>
    </row>
    <row r="61" spans="1:33" ht="14" customHeight="1" thickBot="1" x14ac:dyDescent="0.25">
      <c r="A61" s="417"/>
      <c r="B61" s="420"/>
      <c r="C61" s="395"/>
      <c r="D61" s="422"/>
      <c r="E61" s="457"/>
      <c r="F61" s="397"/>
      <c r="G61" s="397"/>
      <c r="H61" s="399"/>
      <c r="I61" s="403"/>
      <c r="J61" s="75"/>
      <c r="K61" s="333"/>
      <c r="L61" s="77" t="s">
        <v>105</v>
      </c>
      <c r="M61" s="78"/>
      <c r="N61" s="79"/>
      <c r="O61" s="79"/>
      <c r="P61" s="79"/>
      <c r="Q61" s="80"/>
      <c r="R61" s="78"/>
      <c r="S61" s="79"/>
      <c r="T61" s="79"/>
      <c r="U61" s="79"/>
      <c r="V61" s="79"/>
      <c r="W61" s="78"/>
      <c r="X61" s="79"/>
      <c r="Y61" s="79"/>
      <c r="Z61" s="79"/>
      <c r="AA61" s="261"/>
      <c r="AB61" s="78">
        <f t="shared" ref="AB61" si="81">IF(AB60&lt;&gt;"",AB60*0.15,"-")</f>
        <v>0</v>
      </c>
      <c r="AC61" s="79">
        <f t="shared" ref="AC61" si="82">IF(AC60&lt;&gt;"",AC60*0.15,"-")</f>
        <v>0</v>
      </c>
      <c r="AD61" s="79">
        <f t="shared" ref="AD61" si="83">IF(AD60&lt;&gt;"",AD60*0.15,"-")</f>
        <v>0</v>
      </c>
      <c r="AE61" s="79">
        <f t="shared" ref="AE61" si="84">IF(AE60&lt;&gt;"",AE60*0.15,"-")</f>
        <v>0</v>
      </c>
      <c r="AF61" s="80">
        <f t="shared" ref="AF61" si="85">IF(AF60&lt;&gt;"",AF60*0.15,"-")</f>
        <v>0</v>
      </c>
      <c r="AG61" s="401"/>
    </row>
    <row r="62" spans="1:33" ht="14" customHeight="1" thickBot="1" x14ac:dyDescent="0.25">
      <c r="A62" s="417"/>
      <c r="B62" s="420"/>
      <c r="C62" s="395"/>
      <c r="D62" s="422"/>
      <c r="E62" s="457"/>
      <c r="F62" s="397"/>
      <c r="G62" s="397"/>
      <c r="H62" s="399"/>
      <c r="I62" s="403"/>
      <c r="J62" s="75"/>
      <c r="K62" s="76"/>
      <c r="L62" s="77" t="s">
        <v>106</v>
      </c>
      <c r="M62" s="78"/>
      <c r="N62" s="79"/>
      <c r="O62" s="79"/>
      <c r="P62" s="79"/>
      <c r="Q62" s="80"/>
      <c r="R62" s="78"/>
      <c r="S62" s="79"/>
      <c r="T62" s="79"/>
      <c r="U62" s="79"/>
      <c r="V62" s="79"/>
      <c r="W62" s="78"/>
      <c r="X62" s="79"/>
      <c r="Y62" s="79"/>
      <c r="Z62" s="79"/>
      <c r="AA62" s="261"/>
      <c r="AB62" s="81">
        <f t="shared" ref="AB62:AB66" si="86">M62+R62+W62</f>
        <v>0</v>
      </c>
      <c r="AC62" s="82">
        <f t="shared" ref="AC62:AC66" si="87">N62+S62+X62</f>
        <v>0</v>
      </c>
      <c r="AD62" s="82">
        <f t="shared" ref="AD62:AD66" si="88">O62+T62+Y62</f>
        <v>0</v>
      </c>
      <c r="AE62" s="82">
        <f t="shared" ref="AE62:AE66" si="89">P62+U62+Z62</f>
        <v>0</v>
      </c>
      <c r="AF62" s="83">
        <f t="shared" ref="AF62:AF66" si="90">Q62+V62+AA62</f>
        <v>0</v>
      </c>
      <c r="AG62" s="401"/>
    </row>
    <row r="63" spans="1:33" ht="14" customHeight="1" thickBot="1" x14ac:dyDescent="0.25">
      <c r="A63" s="417"/>
      <c r="B63" s="420"/>
      <c r="C63" s="395"/>
      <c r="D63" s="422"/>
      <c r="E63" s="457"/>
      <c r="F63" s="397"/>
      <c r="G63" s="397"/>
      <c r="H63" s="399"/>
      <c r="I63" s="403"/>
      <c r="J63" s="75"/>
      <c r="K63" s="76"/>
      <c r="L63" s="77" t="s">
        <v>107</v>
      </c>
      <c r="M63" s="78"/>
      <c r="N63" s="79"/>
      <c r="O63" s="79"/>
      <c r="P63" s="79"/>
      <c r="Q63" s="80"/>
      <c r="R63" s="78"/>
      <c r="S63" s="79"/>
      <c r="T63" s="79"/>
      <c r="U63" s="79"/>
      <c r="V63" s="79"/>
      <c r="W63" s="78"/>
      <c r="X63" s="79"/>
      <c r="Y63" s="79"/>
      <c r="Z63" s="79"/>
      <c r="AA63" s="261"/>
      <c r="AB63" s="81">
        <f t="shared" si="86"/>
        <v>0</v>
      </c>
      <c r="AC63" s="82">
        <f t="shared" si="87"/>
        <v>0</v>
      </c>
      <c r="AD63" s="82">
        <f t="shared" si="88"/>
        <v>0</v>
      </c>
      <c r="AE63" s="82">
        <f t="shared" si="89"/>
        <v>0</v>
      </c>
      <c r="AF63" s="83">
        <f t="shared" si="90"/>
        <v>0</v>
      </c>
      <c r="AG63" s="401"/>
    </row>
    <row r="64" spans="1:33" ht="14" customHeight="1" thickBot="1" x14ac:dyDescent="0.25">
      <c r="A64" s="417"/>
      <c r="B64" s="420"/>
      <c r="C64" s="395"/>
      <c r="D64" s="422"/>
      <c r="E64" s="457"/>
      <c r="F64" s="397"/>
      <c r="G64" s="397"/>
      <c r="H64" s="399"/>
      <c r="I64" s="403"/>
      <c r="J64" s="75"/>
      <c r="K64" s="76"/>
      <c r="L64" s="77" t="s">
        <v>108</v>
      </c>
      <c r="M64" s="78"/>
      <c r="N64" s="79"/>
      <c r="O64" s="79"/>
      <c r="P64" s="79"/>
      <c r="Q64" s="80"/>
      <c r="R64" s="78"/>
      <c r="S64" s="79"/>
      <c r="T64" s="79"/>
      <c r="U64" s="79"/>
      <c r="V64" s="79"/>
      <c r="W64" s="78"/>
      <c r="X64" s="79"/>
      <c r="Y64" s="79"/>
      <c r="Z64" s="79"/>
      <c r="AA64" s="261"/>
      <c r="AB64" s="81">
        <f t="shared" si="86"/>
        <v>0</v>
      </c>
      <c r="AC64" s="82">
        <f t="shared" si="87"/>
        <v>0</v>
      </c>
      <c r="AD64" s="82">
        <f t="shared" si="88"/>
        <v>0</v>
      </c>
      <c r="AE64" s="82">
        <f t="shared" si="89"/>
        <v>0</v>
      </c>
      <c r="AF64" s="83">
        <f t="shared" si="90"/>
        <v>0</v>
      </c>
      <c r="AG64" s="401"/>
    </row>
    <row r="65" spans="1:33" ht="16" thickBot="1" x14ac:dyDescent="0.25">
      <c r="A65" s="417"/>
      <c r="B65" s="420"/>
      <c r="C65" s="395"/>
      <c r="D65" s="422"/>
      <c r="E65" s="457"/>
      <c r="F65" s="397"/>
      <c r="G65" s="397"/>
      <c r="H65" s="399"/>
      <c r="I65" s="403"/>
      <c r="J65" s="75"/>
      <c r="K65" s="76"/>
      <c r="L65" s="77" t="s">
        <v>109</v>
      </c>
      <c r="M65" s="78"/>
      <c r="N65" s="79"/>
      <c r="O65" s="79"/>
      <c r="P65" s="79"/>
      <c r="Q65" s="80"/>
      <c r="R65" s="78"/>
      <c r="S65" s="79"/>
      <c r="T65" s="79"/>
      <c r="U65" s="79"/>
      <c r="V65" s="79"/>
      <c r="W65" s="78"/>
      <c r="X65" s="79"/>
      <c r="Y65" s="79"/>
      <c r="Z65" s="79"/>
      <c r="AA65" s="261"/>
      <c r="AB65" s="81">
        <f t="shared" si="86"/>
        <v>0</v>
      </c>
      <c r="AC65" s="82">
        <f t="shared" si="87"/>
        <v>0</v>
      </c>
      <c r="AD65" s="82">
        <f t="shared" si="88"/>
        <v>0</v>
      </c>
      <c r="AE65" s="82">
        <f t="shared" si="89"/>
        <v>0</v>
      </c>
      <c r="AF65" s="83">
        <f t="shared" si="90"/>
        <v>0</v>
      </c>
      <c r="AG65" s="401"/>
    </row>
    <row r="66" spans="1:33" ht="14" customHeight="1" thickBot="1" x14ac:dyDescent="0.25">
      <c r="A66" s="417"/>
      <c r="B66" s="420"/>
      <c r="C66" s="395"/>
      <c r="D66" s="423"/>
      <c r="E66" s="458"/>
      <c r="F66" s="397"/>
      <c r="G66" s="397"/>
      <c r="H66" s="399"/>
      <c r="I66" s="403"/>
      <c r="J66" s="84"/>
      <c r="K66" s="85"/>
      <c r="L66" s="86" t="s">
        <v>110</v>
      </c>
      <c r="M66" s="87"/>
      <c r="N66" s="88"/>
      <c r="O66" s="88"/>
      <c r="P66" s="88"/>
      <c r="Q66" s="89"/>
      <c r="R66" s="87"/>
      <c r="S66" s="88"/>
      <c r="T66" s="88"/>
      <c r="U66" s="88"/>
      <c r="V66" s="88"/>
      <c r="W66" s="87"/>
      <c r="X66" s="88"/>
      <c r="Y66" s="88"/>
      <c r="Z66" s="88"/>
      <c r="AA66" s="262"/>
      <c r="AB66" s="364">
        <f t="shared" si="86"/>
        <v>0</v>
      </c>
      <c r="AC66" s="362">
        <f t="shared" si="87"/>
        <v>0</v>
      </c>
      <c r="AD66" s="362">
        <f t="shared" si="88"/>
        <v>0</v>
      </c>
      <c r="AE66" s="362">
        <f t="shared" si="89"/>
        <v>0</v>
      </c>
      <c r="AF66" s="365">
        <f t="shared" si="90"/>
        <v>0</v>
      </c>
      <c r="AG66" s="401"/>
    </row>
    <row r="67" spans="1:33" ht="17" thickBot="1" x14ac:dyDescent="0.25">
      <c r="A67" s="389" t="s">
        <v>82</v>
      </c>
      <c r="B67" s="390" t="s">
        <v>83</v>
      </c>
      <c r="C67" s="390" t="s">
        <v>84</v>
      </c>
      <c r="D67" s="316"/>
      <c r="E67" s="322"/>
      <c r="F67" s="391" t="s">
        <v>111</v>
      </c>
      <c r="G67" s="391"/>
      <c r="H67" s="92"/>
      <c r="I67" s="419" t="s">
        <v>112</v>
      </c>
      <c r="J67" s="419"/>
      <c r="K67" s="409" t="s">
        <v>120</v>
      </c>
      <c r="L67" s="392" t="s">
        <v>91</v>
      </c>
      <c r="M67" s="287" t="s">
        <v>92</v>
      </c>
      <c r="N67" s="288" t="s">
        <v>93</v>
      </c>
      <c r="O67" s="288" t="s">
        <v>94</v>
      </c>
      <c r="P67" s="288" t="s">
        <v>1174</v>
      </c>
      <c r="Q67" s="289" t="s">
        <v>1175</v>
      </c>
      <c r="R67" s="265" t="s">
        <v>92</v>
      </c>
      <c r="S67" s="62" t="s">
        <v>93</v>
      </c>
      <c r="T67" s="62" t="s">
        <v>94</v>
      </c>
      <c r="U67" s="62" t="s">
        <v>1174</v>
      </c>
      <c r="V67" s="266" t="s">
        <v>1175</v>
      </c>
      <c r="W67" s="265" t="s">
        <v>92</v>
      </c>
      <c r="X67" s="62" t="s">
        <v>93</v>
      </c>
      <c r="Y67" s="62" t="s">
        <v>94</v>
      </c>
      <c r="Z67" s="62" t="s">
        <v>1174</v>
      </c>
      <c r="AA67" s="62" t="s">
        <v>1175</v>
      </c>
      <c r="AB67" s="273" t="s">
        <v>92</v>
      </c>
      <c r="AC67" s="59" t="s">
        <v>93</v>
      </c>
      <c r="AD67" s="59" t="s">
        <v>94</v>
      </c>
      <c r="AE67" s="59" t="s">
        <v>1174</v>
      </c>
      <c r="AF67" s="274" t="s">
        <v>1175</v>
      </c>
      <c r="AG67" s="388" t="s">
        <v>81</v>
      </c>
    </row>
    <row r="68" spans="1:33" ht="14" customHeight="1" thickBot="1" x14ac:dyDescent="0.25">
      <c r="A68" s="389"/>
      <c r="B68" s="390" t="s">
        <v>83</v>
      </c>
      <c r="C68" s="390" t="s">
        <v>84</v>
      </c>
      <c r="D68" s="317" t="s">
        <v>114</v>
      </c>
      <c r="E68" s="323" t="s">
        <v>86</v>
      </c>
      <c r="F68" s="94" t="s">
        <v>97</v>
      </c>
      <c r="G68" s="94" t="s">
        <v>98</v>
      </c>
      <c r="H68" s="93" t="s">
        <v>115</v>
      </c>
      <c r="I68" s="95" t="s">
        <v>116</v>
      </c>
      <c r="J68" s="95" t="s">
        <v>117</v>
      </c>
      <c r="K68" s="409"/>
      <c r="L68" s="392" t="s">
        <v>91</v>
      </c>
      <c r="M68" s="267">
        <f>M59</f>
        <v>0</v>
      </c>
      <c r="N68" s="64">
        <f t="shared" ref="N68:AF68" si="91">N59</f>
        <v>0</v>
      </c>
      <c r="O68" s="64">
        <f t="shared" si="91"/>
        <v>0</v>
      </c>
      <c r="P68" s="64">
        <f t="shared" si="91"/>
        <v>0</v>
      </c>
      <c r="Q68" s="268">
        <f t="shared" si="91"/>
        <v>0</v>
      </c>
      <c r="R68" s="267">
        <f t="shared" si="91"/>
        <v>0</v>
      </c>
      <c r="S68" s="64">
        <f t="shared" si="91"/>
        <v>0</v>
      </c>
      <c r="T68" s="64">
        <f t="shared" si="91"/>
        <v>0</v>
      </c>
      <c r="U68" s="64">
        <f t="shared" si="91"/>
        <v>0</v>
      </c>
      <c r="V68" s="268">
        <f t="shared" si="91"/>
        <v>0</v>
      </c>
      <c r="W68" s="267">
        <f t="shared" si="91"/>
        <v>0</v>
      </c>
      <c r="X68" s="64">
        <f t="shared" si="91"/>
        <v>0</v>
      </c>
      <c r="Y68" s="64">
        <f t="shared" si="91"/>
        <v>0</v>
      </c>
      <c r="Z68" s="64">
        <f t="shared" si="91"/>
        <v>0</v>
      </c>
      <c r="AA68" s="64">
        <f t="shared" si="91"/>
        <v>0</v>
      </c>
      <c r="AB68" s="267">
        <f t="shared" si="91"/>
        <v>0</v>
      </c>
      <c r="AC68" s="64">
        <f t="shared" si="91"/>
        <v>0</v>
      </c>
      <c r="AD68" s="64">
        <f t="shared" si="91"/>
        <v>0</v>
      </c>
      <c r="AE68" s="64">
        <f t="shared" si="91"/>
        <v>0</v>
      </c>
      <c r="AF68" s="268">
        <f t="shared" si="91"/>
        <v>0</v>
      </c>
      <c r="AG68" s="388"/>
    </row>
    <row r="69" spans="1:33" ht="14" customHeight="1" thickBot="1" x14ac:dyDescent="0.25">
      <c r="A69" s="417" t="s">
        <v>1199</v>
      </c>
      <c r="B69" s="420" t="s">
        <v>121</v>
      </c>
      <c r="C69" s="395"/>
      <c r="D69" s="421"/>
      <c r="E69" s="456"/>
      <c r="F69" s="397"/>
      <c r="G69" s="397"/>
      <c r="H69" s="399"/>
      <c r="I69" s="65"/>
      <c r="J69" s="66"/>
      <c r="K69" s="67"/>
      <c r="L69" s="68" t="s">
        <v>42</v>
      </c>
      <c r="M69" s="69"/>
      <c r="N69" s="70"/>
      <c r="O69" s="70"/>
      <c r="P69" s="70"/>
      <c r="Q69" s="71"/>
      <c r="R69" s="69"/>
      <c r="S69" s="70"/>
      <c r="T69" s="70"/>
      <c r="U69" s="70"/>
      <c r="V69" s="70"/>
      <c r="W69" s="69"/>
      <c r="X69" s="70"/>
      <c r="Y69" s="70"/>
      <c r="Z69" s="70"/>
      <c r="AA69" s="260"/>
      <c r="AB69" s="296">
        <f>M69+R69+W69</f>
        <v>0</v>
      </c>
      <c r="AC69" s="297">
        <f>N69+S69+X69</f>
        <v>0</v>
      </c>
      <c r="AD69" s="297">
        <f t="shared" ref="AD69" si="92">O69+T69+Y69</f>
        <v>0</v>
      </c>
      <c r="AE69" s="297">
        <f t="shared" ref="AE69" si="93">P69+U69+Z69</f>
        <v>0</v>
      </c>
      <c r="AF69" s="298">
        <f t="shared" ref="AF69" si="94">Q69+V69+AA69</f>
        <v>0</v>
      </c>
      <c r="AG69" s="401">
        <f>SUM(AB69:AF75)</f>
        <v>0</v>
      </c>
    </row>
    <row r="70" spans="1:33" ht="14" customHeight="1" thickBot="1" x14ac:dyDescent="0.25">
      <c r="A70" s="417"/>
      <c r="B70" s="420"/>
      <c r="C70" s="395"/>
      <c r="D70" s="422"/>
      <c r="E70" s="457"/>
      <c r="F70" s="397"/>
      <c r="G70" s="397"/>
      <c r="H70" s="399"/>
      <c r="I70" s="403"/>
      <c r="J70" s="75"/>
      <c r="K70" s="76"/>
      <c r="L70" s="77" t="s">
        <v>105</v>
      </c>
      <c r="M70" s="78"/>
      <c r="N70" s="79"/>
      <c r="O70" s="79"/>
      <c r="P70" s="79"/>
      <c r="Q70" s="80"/>
      <c r="R70" s="78"/>
      <c r="S70" s="79"/>
      <c r="T70" s="79"/>
      <c r="U70" s="79"/>
      <c r="V70" s="79"/>
      <c r="W70" s="78"/>
      <c r="X70" s="79"/>
      <c r="Y70" s="79"/>
      <c r="Z70" s="79"/>
      <c r="AA70" s="261"/>
      <c r="AB70" s="78">
        <f t="shared" ref="AB70" si="95">IF(AB69&lt;&gt;"",AB69*0.15,"-")</f>
        <v>0</v>
      </c>
      <c r="AC70" s="79">
        <f t="shared" ref="AC70" si="96">IF(AC69&lt;&gt;"",AC69*0.15,"-")</f>
        <v>0</v>
      </c>
      <c r="AD70" s="79">
        <f t="shared" ref="AD70" si="97">IF(AD69&lt;&gt;"",AD69*0.15,"-")</f>
        <v>0</v>
      </c>
      <c r="AE70" s="79">
        <f t="shared" ref="AE70" si="98">IF(AE69&lt;&gt;"",AE69*0.15,"-")</f>
        <v>0</v>
      </c>
      <c r="AF70" s="80">
        <f t="shared" ref="AF70" si="99">IF(AF69&lt;&gt;"",AF69*0.15,"-")</f>
        <v>0</v>
      </c>
      <c r="AG70" s="401"/>
    </row>
    <row r="71" spans="1:33" ht="14" customHeight="1" thickBot="1" x14ac:dyDescent="0.25">
      <c r="A71" s="417"/>
      <c r="B71" s="420"/>
      <c r="C71" s="395"/>
      <c r="D71" s="422"/>
      <c r="E71" s="457"/>
      <c r="F71" s="397"/>
      <c r="G71" s="397"/>
      <c r="H71" s="399"/>
      <c r="I71" s="403"/>
      <c r="J71" s="75"/>
      <c r="K71" s="76"/>
      <c r="L71" s="77" t="s">
        <v>106</v>
      </c>
      <c r="M71" s="78"/>
      <c r="N71" s="79"/>
      <c r="O71" s="79"/>
      <c r="P71" s="79"/>
      <c r="Q71" s="80"/>
      <c r="R71" s="78"/>
      <c r="S71" s="79"/>
      <c r="T71" s="79"/>
      <c r="U71" s="79"/>
      <c r="V71" s="79"/>
      <c r="W71" s="78"/>
      <c r="X71" s="79"/>
      <c r="Y71" s="79"/>
      <c r="Z71" s="79"/>
      <c r="AA71" s="261"/>
      <c r="AB71" s="81">
        <f t="shared" ref="AB71:AB75" si="100">M71+R71+W71</f>
        <v>0</v>
      </c>
      <c r="AC71" s="82">
        <f t="shared" ref="AC71:AC75" si="101">N71+S71+X71</f>
        <v>0</v>
      </c>
      <c r="AD71" s="82">
        <f t="shared" ref="AD71:AD75" si="102">O71+T71+Y71</f>
        <v>0</v>
      </c>
      <c r="AE71" s="82">
        <f t="shared" ref="AE71:AE75" si="103">P71+U71+Z71</f>
        <v>0</v>
      </c>
      <c r="AF71" s="83">
        <f t="shared" ref="AF71:AF75" si="104">Q71+V71+AA71</f>
        <v>0</v>
      </c>
      <c r="AG71" s="401"/>
    </row>
    <row r="72" spans="1:33" ht="14" customHeight="1" thickBot="1" x14ac:dyDescent="0.25">
      <c r="A72" s="417"/>
      <c r="B72" s="420"/>
      <c r="C72" s="395"/>
      <c r="D72" s="422"/>
      <c r="E72" s="457"/>
      <c r="F72" s="397"/>
      <c r="G72" s="397"/>
      <c r="H72" s="399"/>
      <c r="I72" s="403"/>
      <c r="J72" s="75"/>
      <c r="K72" s="76"/>
      <c r="L72" s="77" t="s">
        <v>107</v>
      </c>
      <c r="M72" s="78"/>
      <c r="N72" s="79"/>
      <c r="O72" s="79"/>
      <c r="P72" s="79"/>
      <c r="Q72" s="80"/>
      <c r="R72" s="78"/>
      <c r="S72" s="79"/>
      <c r="T72" s="79"/>
      <c r="U72" s="79"/>
      <c r="V72" s="79"/>
      <c r="W72" s="78"/>
      <c r="X72" s="79"/>
      <c r="Y72" s="79"/>
      <c r="Z72" s="79"/>
      <c r="AA72" s="261"/>
      <c r="AB72" s="81">
        <f t="shared" si="100"/>
        <v>0</v>
      </c>
      <c r="AC72" s="82">
        <f t="shared" si="101"/>
        <v>0</v>
      </c>
      <c r="AD72" s="82">
        <f t="shared" si="102"/>
        <v>0</v>
      </c>
      <c r="AE72" s="82">
        <f t="shared" si="103"/>
        <v>0</v>
      </c>
      <c r="AF72" s="83">
        <f t="shared" si="104"/>
        <v>0</v>
      </c>
      <c r="AG72" s="401"/>
    </row>
    <row r="73" spans="1:33" ht="14" customHeight="1" thickBot="1" x14ac:dyDescent="0.25">
      <c r="A73" s="417"/>
      <c r="B73" s="420"/>
      <c r="C73" s="395"/>
      <c r="D73" s="422"/>
      <c r="E73" s="457"/>
      <c r="F73" s="397"/>
      <c r="G73" s="397"/>
      <c r="H73" s="399"/>
      <c r="I73" s="403"/>
      <c r="J73" s="75"/>
      <c r="K73" s="76"/>
      <c r="L73" s="77" t="s">
        <v>108</v>
      </c>
      <c r="M73" s="78"/>
      <c r="N73" s="79"/>
      <c r="O73" s="79"/>
      <c r="P73" s="79"/>
      <c r="Q73" s="80"/>
      <c r="R73" s="78"/>
      <c r="S73" s="79"/>
      <c r="T73" s="79"/>
      <c r="U73" s="79"/>
      <c r="V73" s="79"/>
      <c r="W73" s="78"/>
      <c r="X73" s="79"/>
      <c r="Y73" s="79"/>
      <c r="Z73" s="79"/>
      <c r="AA73" s="261"/>
      <c r="AB73" s="81">
        <f t="shared" si="100"/>
        <v>0</v>
      </c>
      <c r="AC73" s="82">
        <f t="shared" si="101"/>
        <v>0</v>
      </c>
      <c r="AD73" s="82">
        <f t="shared" si="102"/>
        <v>0</v>
      </c>
      <c r="AE73" s="82">
        <f t="shared" si="103"/>
        <v>0</v>
      </c>
      <c r="AF73" s="83">
        <f t="shared" si="104"/>
        <v>0</v>
      </c>
      <c r="AG73" s="401"/>
    </row>
    <row r="74" spans="1:33" ht="14" customHeight="1" thickBot="1" x14ac:dyDescent="0.25">
      <c r="A74" s="417"/>
      <c r="B74" s="420"/>
      <c r="C74" s="395"/>
      <c r="D74" s="422"/>
      <c r="E74" s="457"/>
      <c r="F74" s="397"/>
      <c r="G74" s="397"/>
      <c r="H74" s="399"/>
      <c r="I74" s="403"/>
      <c r="J74" s="75"/>
      <c r="K74" s="76"/>
      <c r="L74" s="77" t="s">
        <v>109</v>
      </c>
      <c r="M74" s="78"/>
      <c r="N74" s="79"/>
      <c r="O74" s="79"/>
      <c r="P74" s="79"/>
      <c r="Q74" s="80"/>
      <c r="R74" s="78"/>
      <c r="S74" s="79"/>
      <c r="T74" s="79"/>
      <c r="U74" s="79"/>
      <c r="V74" s="79"/>
      <c r="W74" s="78"/>
      <c r="X74" s="79"/>
      <c r="Y74" s="79"/>
      <c r="Z74" s="79"/>
      <c r="AA74" s="261"/>
      <c r="AB74" s="81">
        <f t="shared" si="100"/>
        <v>0</v>
      </c>
      <c r="AC74" s="82">
        <f t="shared" si="101"/>
        <v>0</v>
      </c>
      <c r="AD74" s="82">
        <f t="shared" si="102"/>
        <v>0</v>
      </c>
      <c r="AE74" s="82">
        <f t="shared" si="103"/>
        <v>0</v>
      </c>
      <c r="AF74" s="83">
        <f t="shared" si="104"/>
        <v>0</v>
      </c>
      <c r="AG74" s="401"/>
    </row>
    <row r="75" spans="1:33" ht="16" thickBot="1" x14ac:dyDescent="0.25">
      <c r="A75" s="417"/>
      <c r="B75" s="420"/>
      <c r="C75" s="395"/>
      <c r="D75" s="423"/>
      <c r="E75" s="458"/>
      <c r="F75" s="397"/>
      <c r="G75" s="397"/>
      <c r="H75" s="399"/>
      <c r="I75" s="403"/>
      <c r="J75" s="84"/>
      <c r="K75" s="85"/>
      <c r="L75" s="86" t="s">
        <v>110</v>
      </c>
      <c r="M75" s="87"/>
      <c r="N75" s="88"/>
      <c r="O75" s="88"/>
      <c r="P75" s="88"/>
      <c r="Q75" s="89"/>
      <c r="R75" s="87"/>
      <c r="S75" s="88"/>
      <c r="T75" s="88"/>
      <c r="U75" s="88"/>
      <c r="V75" s="88"/>
      <c r="W75" s="87"/>
      <c r="X75" s="88"/>
      <c r="Y75" s="88"/>
      <c r="Z75" s="88"/>
      <c r="AA75" s="262"/>
      <c r="AB75" s="364">
        <f t="shared" si="100"/>
        <v>0</v>
      </c>
      <c r="AC75" s="362">
        <f t="shared" si="101"/>
        <v>0</v>
      </c>
      <c r="AD75" s="362">
        <f t="shared" si="102"/>
        <v>0</v>
      </c>
      <c r="AE75" s="362">
        <f t="shared" si="103"/>
        <v>0</v>
      </c>
      <c r="AF75" s="365">
        <f t="shared" si="104"/>
        <v>0</v>
      </c>
      <c r="AG75" s="401"/>
    </row>
    <row r="76" spans="1:33" ht="17" thickBot="1" x14ac:dyDescent="0.25">
      <c r="A76" s="389" t="s">
        <v>82</v>
      </c>
      <c r="B76" s="390" t="s">
        <v>83</v>
      </c>
      <c r="C76" s="390" t="s">
        <v>84</v>
      </c>
      <c r="D76" s="316"/>
      <c r="E76" s="322"/>
      <c r="F76" s="391" t="s">
        <v>111</v>
      </c>
      <c r="G76" s="391"/>
      <c r="H76" s="92"/>
      <c r="I76" s="419" t="s">
        <v>112</v>
      </c>
      <c r="J76" s="419"/>
      <c r="K76" s="409" t="s">
        <v>120</v>
      </c>
      <c r="L76" s="392" t="s">
        <v>91</v>
      </c>
      <c r="M76" s="287" t="s">
        <v>92</v>
      </c>
      <c r="N76" s="288" t="s">
        <v>93</v>
      </c>
      <c r="O76" s="288" t="s">
        <v>94</v>
      </c>
      <c r="P76" s="288" t="s">
        <v>1174</v>
      </c>
      <c r="Q76" s="289" t="s">
        <v>1175</v>
      </c>
      <c r="R76" s="265" t="s">
        <v>92</v>
      </c>
      <c r="S76" s="62" t="s">
        <v>93</v>
      </c>
      <c r="T76" s="62" t="s">
        <v>94</v>
      </c>
      <c r="U76" s="62" t="s">
        <v>1174</v>
      </c>
      <c r="V76" s="266" t="s">
        <v>1175</v>
      </c>
      <c r="W76" s="265" t="s">
        <v>92</v>
      </c>
      <c r="X76" s="62" t="s">
        <v>93</v>
      </c>
      <c r="Y76" s="62" t="s">
        <v>94</v>
      </c>
      <c r="Z76" s="62" t="s">
        <v>1174</v>
      </c>
      <c r="AA76" s="62" t="s">
        <v>1175</v>
      </c>
      <c r="AB76" s="273" t="s">
        <v>92</v>
      </c>
      <c r="AC76" s="59" t="s">
        <v>93</v>
      </c>
      <c r="AD76" s="59" t="s">
        <v>94</v>
      </c>
      <c r="AE76" s="59" t="s">
        <v>1174</v>
      </c>
      <c r="AF76" s="274" t="s">
        <v>1175</v>
      </c>
      <c r="AG76" s="388" t="s">
        <v>81</v>
      </c>
    </row>
    <row r="77" spans="1:33" ht="14" customHeight="1" thickBot="1" x14ac:dyDescent="0.25">
      <c r="A77" s="389"/>
      <c r="B77" s="390" t="s">
        <v>83</v>
      </c>
      <c r="C77" s="390" t="s">
        <v>84</v>
      </c>
      <c r="D77" s="317" t="s">
        <v>114</v>
      </c>
      <c r="E77" s="323" t="s">
        <v>86</v>
      </c>
      <c r="F77" s="94" t="s">
        <v>97</v>
      </c>
      <c r="G77" s="94" t="s">
        <v>98</v>
      </c>
      <c r="H77" s="93" t="s">
        <v>115</v>
      </c>
      <c r="I77" s="95" t="s">
        <v>116</v>
      </c>
      <c r="J77" s="95" t="s">
        <v>117</v>
      </c>
      <c r="K77" s="409"/>
      <c r="L77" s="392" t="s">
        <v>91</v>
      </c>
      <c r="M77" s="267">
        <f>M68</f>
        <v>0</v>
      </c>
      <c r="N77" s="64">
        <f t="shared" ref="N77:AF77" si="105">N68</f>
        <v>0</v>
      </c>
      <c r="O77" s="64">
        <f t="shared" si="105"/>
        <v>0</v>
      </c>
      <c r="P77" s="64">
        <f t="shared" si="105"/>
        <v>0</v>
      </c>
      <c r="Q77" s="268">
        <f t="shared" si="105"/>
        <v>0</v>
      </c>
      <c r="R77" s="267">
        <f t="shared" si="105"/>
        <v>0</v>
      </c>
      <c r="S77" s="64">
        <f t="shared" si="105"/>
        <v>0</v>
      </c>
      <c r="T77" s="64">
        <f t="shared" si="105"/>
        <v>0</v>
      </c>
      <c r="U77" s="64">
        <f t="shared" si="105"/>
        <v>0</v>
      </c>
      <c r="V77" s="268">
        <f t="shared" si="105"/>
        <v>0</v>
      </c>
      <c r="W77" s="267">
        <f t="shared" si="105"/>
        <v>0</v>
      </c>
      <c r="X77" s="64">
        <f t="shared" si="105"/>
        <v>0</v>
      </c>
      <c r="Y77" s="64">
        <f t="shared" si="105"/>
        <v>0</v>
      </c>
      <c r="Z77" s="64">
        <f t="shared" si="105"/>
        <v>0</v>
      </c>
      <c r="AA77" s="64">
        <f t="shared" si="105"/>
        <v>0</v>
      </c>
      <c r="AB77" s="267">
        <f t="shared" si="105"/>
        <v>0</v>
      </c>
      <c r="AC77" s="64">
        <f t="shared" si="105"/>
        <v>0</v>
      </c>
      <c r="AD77" s="64">
        <f t="shared" si="105"/>
        <v>0</v>
      </c>
      <c r="AE77" s="64">
        <f t="shared" si="105"/>
        <v>0</v>
      </c>
      <c r="AF77" s="268">
        <f t="shared" si="105"/>
        <v>0</v>
      </c>
      <c r="AG77" s="388"/>
    </row>
    <row r="78" spans="1:33" ht="14" customHeight="1" thickBot="1" x14ac:dyDescent="0.25">
      <c r="A78" s="417" t="s">
        <v>1200</v>
      </c>
      <c r="B78" s="420" t="s">
        <v>122</v>
      </c>
      <c r="C78" s="395"/>
      <c r="D78" s="421"/>
      <c r="E78" s="456"/>
      <c r="F78" s="397"/>
      <c r="G78" s="397"/>
      <c r="H78" s="399"/>
      <c r="I78" s="65"/>
      <c r="J78" s="66"/>
      <c r="K78" s="67"/>
      <c r="L78" s="68" t="s">
        <v>42</v>
      </c>
      <c r="M78" s="69"/>
      <c r="N78" s="70"/>
      <c r="O78" s="70"/>
      <c r="P78" s="70"/>
      <c r="Q78" s="71"/>
      <c r="R78" s="69"/>
      <c r="S78" s="70"/>
      <c r="T78" s="70"/>
      <c r="U78" s="70"/>
      <c r="V78" s="70"/>
      <c r="W78" s="69"/>
      <c r="X78" s="70"/>
      <c r="Y78" s="70"/>
      <c r="Z78" s="70"/>
      <c r="AA78" s="260"/>
      <c r="AB78" s="296">
        <f>M78+R78+W78</f>
        <v>0</v>
      </c>
      <c r="AC78" s="297">
        <f>N78+S78+X78</f>
        <v>0</v>
      </c>
      <c r="AD78" s="297">
        <f t="shared" ref="AD78" si="106">O78+T78+Y78</f>
        <v>0</v>
      </c>
      <c r="AE78" s="297">
        <f t="shared" ref="AE78" si="107">P78+U78+Z78</f>
        <v>0</v>
      </c>
      <c r="AF78" s="298">
        <f t="shared" ref="AF78" si="108">Q78+V78+AA78</f>
        <v>0</v>
      </c>
      <c r="AG78" s="401">
        <f>SUM(AB78:AF84)</f>
        <v>0</v>
      </c>
    </row>
    <row r="79" spans="1:33" ht="14" customHeight="1" thickBot="1" x14ac:dyDescent="0.25">
      <c r="A79" s="417"/>
      <c r="B79" s="420"/>
      <c r="C79" s="395"/>
      <c r="D79" s="422"/>
      <c r="E79" s="471"/>
      <c r="F79" s="397"/>
      <c r="G79" s="397"/>
      <c r="H79" s="399"/>
      <c r="I79" s="403"/>
      <c r="J79" s="75"/>
      <c r="K79" s="333"/>
      <c r="L79" s="77" t="s">
        <v>105</v>
      </c>
      <c r="M79" s="78"/>
      <c r="N79" s="79"/>
      <c r="O79" s="79"/>
      <c r="P79" s="79"/>
      <c r="Q79" s="80"/>
      <c r="R79" s="78"/>
      <c r="S79" s="79"/>
      <c r="T79" s="79"/>
      <c r="U79" s="79"/>
      <c r="V79" s="79"/>
      <c r="W79" s="78"/>
      <c r="X79" s="79"/>
      <c r="Y79" s="79"/>
      <c r="Z79" s="79"/>
      <c r="AA79" s="261"/>
      <c r="AB79" s="78">
        <f t="shared" ref="AB79" si="109">IF(AB78&lt;&gt;"",AB78*0.15,"-")</f>
        <v>0</v>
      </c>
      <c r="AC79" s="79">
        <f t="shared" ref="AC79" si="110">IF(AC78&lt;&gt;"",AC78*0.15,"-")</f>
        <v>0</v>
      </c>
      <c r="AD79" s="79">
        <f t="shared" ref="AD79" si="111">IF(AD78&lt;&gt;"",AD78*0.15,"-")</f>
        <v>0</v>
      </c>
      <c r="AE79" s="79">
        <f t="shared" ref="AE79" si="112">IF(AE78&lt;&gt;"",AE78*0.15,"-")</f>
        <v>0</v>
      </c>
      <c r="AF79" s="80">
        <f t="shared" ref="AF79" si="113">IF(AF78&lt;&gt;"",AF78*0.15,"-")</f>
        <v>0</v>
      </c>
      <c r="AG79" s="401"/>
    </row>
    <row r="80" spans="1:33" ht="14" customHeight="1" thickBot="1" x14ac:dyDescent="0.25">
      <c r="A80" s="417"/>
      <c r="B80" s="420"/>
      <c r="C80" s="395"/>
      <c r="D80" s="422"/>
      <c r="E80" s="471"/>
      <c r="F80" s="397"/>
      <c r="G80" s="397"/>
      <c r="H80" s="399"/>
      <c r="I80" s="403"/>
      <c r="J80" s="75"/>
      <c r="K80" s="76"/>
      <c r="L80" s="77" t="s">
        <v>106</v>
      </c>
      <c r="M80" s="78"/>
      <c r="N80" s="79"/>
      <c r="O80" s="79"/>
      <c r="P80" s="79"/>
      <c r="Q80" s="80"/>
      <c r="R80" s="78"/>
      <c r="S80" s="79"/>
      <c r="T80" s="79"/>
      <c r="U80" s="79"/>
      <c r="V80" s="79"/>
      <c r="W80" s="78"/>
      <c r="X80" s="79"/>
      <c r="Y80" s="79"/>
      <c r="Z80" s="79"/>
      <c r="AA80" s="261"/>
      <c r="AB80" s="81">
        <f t="shared" ref="AB80:AB84" si="114">M80+R80+W80</f>
        <v>0</v>
      </c>
      <c r="AC80" s="82">
        <f t="shared" ref="AC80:AC84" si="115">N80+S80+X80</f>
        <v>0</v>
      </c>
      <c r="AD80" s="82">
        <f t="shared" ref="AD80:AD84" si="116">O80+T80+Y80</f>
        <v>0</v>
      </c>
      <c r="AE80" s="82">
        <f t="shared" ref="AE80:AE84" si="117">P80+U80+Z80</f>
        <v>0</v>
      </c>
      <c r="AF80" s="83">
        <f t="shared" ref="AF80:AF84" si="118">Q80+V80+AA80</f>
        <v>0</v>
      </c>
      <c r="AG80" s="401"/>
    </row>
    <row r="81" spans="1:35" ht="14" customHeight="1" thickBot="1" x14ac:dyDescent="0.25">
      <c r="A81" s="417"/>
      <c r="B81" s="420"/>
      <c r="C81" s="395"/>
      <c r="D81" s="422"/>
      <c r="E81" s="471"/>
      <c r="F81" s="397"/>
      <c r="G81" s="397"/>
      <c r="H81" s="399"/>
      <c r="I81" s="403"/>
      <c r="J81" s="75"/>
      <c r="K81" s="76"/>
      <c r="L81" s="77" t="s">
        <v>107</v>
      </c>
      <c r="M81" s="78"/>
      <c r="N81" s="79"/>
      <c r="O81" s="79"/>
      <c r="P81" s="79"/>
      <c r="Q81" s="80"/>
      <c r="R81" s="78"/>
      <c r="S81" s="79"/>
      <c r="T81" s="79"/>
      <c r="U81" s="79"/>
      <c r="V81" s="79"/>
      <c r="W81" s="78"/>
      <c r="X81" s="79"/>
      <c r="Y81" s="79"/>
      <c r="Z81" s="79"/>
      <c r="AA81" s="261"/>
      <c r="AB81" s="81">
        <f t="shared" si="114"/>
        <v>0</v>
      </c>
      <c r="AC81" s="82">
        <f t="shared" si="115"/>
        <v>0</v>
      </c>
      <c r="AD81" s="82">
        <f t="shared" si="116"/>
        <v>0</v>
      </c>
      <c r="AE81" s="82">
        <f t="shared" si="117"/>
        <v>0</v>
      </c>
      <c r="AF81" s="83">
        <f t="shared" si="118"/>
        <v>0</v>
      </c>
      <c r="AG81" s="401"/>
    </row>
    <row r="82" spans="1:35" ht="14" customHeight="1" thickBot="1" x14ac:dyDescent="0.25">
      <c r="A82" s="417"/>
      <c r="B82" s="420"/>
      <c r="C82" s="395"/>
      <c r="D82" s="422"/>
      <c r="E82" s="471"/>
      <c r="F82" s="397"/>
      <c r="G82" s="397"/>
      <c r="H82" s="399"/>
      <c r="I82" s="403"/>
      <c r="J82" s="75"/>
      <c r="K82" s="76"/>
      <c r="L82" s="77" t="s">
        <v>108</v>
      </c>
      <c r="M82" s="78"/>
      <c r="N82" s="79"/>
      <c r="O82" s="79"/>
      <c r="P82" s="79"/>
      <c r="Q82" s="80"/>
      <c r="R82" s="78"/>
      <c r="S82" s="79"/>
      <c r="T82" s="79"/>
      <c r="U82" s="79"/>
      <c r="V82" s="79"/>
      <c r="W82" s="78"/>
      <c r="X82" s="79"/>
      <c r="Y82" s="79"/>
      <c r="Z82" s="79"/>
      <c r="AA82" s="261"/>
      <c r="AB82" s="81">
        <f t="shared" si="114"/>
        <v>0</v>
      </c>
      <c r="AC82" s="82">
        <f t="shared" si="115"/>
        <v>0</v>
      </c>
      <c r="AD82" s="82">
        <f t="shared" si="116"/>
        <v>0</v>
      </c>
      <c r="AE82" s="82">
        <f t="shared" si="117"/>
        <v>0</v>
      </c>
      <c r="AF82" s="83">
        <f t="shared" si="118"/>
        <v>0</v>
      </c>
      <c r="AG82" s="401"/>
    </row>
    <row r="83" spans="1:35" ht="16" thickBot="1" x14ac:dyDescent="0.25">
      <c r="A83" s="417"/>
      <c r="B83" s="420"/>
      <c r="C83" s="395"/>
      <c r="D83" s="422"/>
      <c r="E83" s="471"/>
      <c r="F83" s="397"/>
      <c r="G83" s="397"/>
      <c r="H83" s="399"/>
      <c r="I83" s="403"/>
      <c r="J83" s="75"/>
      <c r="K83" s="76"/>
      <c r="L83" s="77" t="s">
        <v>109</v>
      </c>
      <c r="M83" s="78"/>
      <c r="N83" s="79"/>
      <c r="O83" s="79"/>
      <c r="P83" s="79"/>
      <c r="Q83" s="80"/>
      <c r="R83" s="78"/>
      <c r="S83" s="79"/>
      <c r="T83" s="79"/>
      <c r="U83" s="79"/>
      <c r="V83" s="79"/>
      <c r="W83" s="78"/>
      <c r="X83" s="79"/>
      <c r="Y83" s="79"/>
      <c r="Z83" s="79"/>
      <c r="AA83" s="261"/>
      <c r="AB83" s="81">
        <f t="shared" si="114"/>
        <v>0</v>
      </c>
      <c r="AC83" s="82">
        <f t="shared" si="115"/>
        <v>0</v>
      </c>
      <c r="AD83" s="82">
        <f t="shared" si="116"/>
        <v>0</v>
      </c>
      <c r="AE83" s="82">
        <f t="shared" si="117"/>
        <v>0</v>
      </c>
      <c r="AF83" s="83">
        <f t="shared" si="118"/>
        <v>0</v>
      </c>
      <c r="AG83" s="401"/>
    </row>
    <row r="84" spans="1:35" ht="16" thickBot="1" x14ac:dyDescent="0.25">
      <c r="A84" s="417"/>
      <c r="B84" s="420"/>
      <c r="C84" s="395"/>
      <c r="D84" s="423"/>
      <c r="E84" s="472"/>
      <c r="F84" s="397"/>
      <c r="G84" s="397"/>
      <c r="H84" s="399"/>
      <c r="I84" s="403"/>
      <c r="J84" s="84"/>
      <c r="K84" s="85"/>
      <c r="L84" s="86" t="s">
        <v>110</v>
      </c>
      <c r="M84" s="87"/>
      <c r="N84" s="88"/>
      <c r="O84" s="88"/>
      <c r="P84" s="88"/>
      <c r="Q84" s="89"/>
      <c r="R84" s="87"/>
      <c r="S84" s="88"/>
      <c r="T84" s="88"/>
      <c r="U84" s="88"/>
      <c r="V84" s="88"/>
      <c r="W84" s="87"/>
      <c r="X84" s="88"/>
      <c r="Y84" s="88"/>
      <c r="Z84" s="88"/>
      <c r="AA84" s="262"/>
      <c r="AB84" s="364">
        <f t="shared" si="114"/>
        <v>0</v>
      </c>
      <c r="AC84" s="362">
        <f t="shared" si="115"/>
        <v>0</v>
      </c>
      <c r="AD84" s="362">
        <f t="shared" si="116"/>
        <v>0</v>
      </c>
      <c r="AE84" s="362">
        <f t="shared" si="117"/>
        <v>0</v>
      </c>
      <c r="AF84" s="365">
        <f t="shared" si="118"/>
        <v>0</v>
      </c>
      <c r="AG84" s="401"/>
    </row>
    <row r="85" spans="1:35" ht="17" thickBot="1" x14ac:dyDescent="0.25">
      <c r="A85" s="417"/>
      <c r="B85" s="390" t="s">
        <v>83</v>
      </c>
      <c r="C85" s="473" t="s">
        <v>84</v>
      </c>
      <c r="D85" s="316"/>
      <c r="E85" s="322"/>
      <c r="F85" s="391" t="s">
        <v>111</v>
      </c>
      <c r="G85" s="391"/>
      <c r="H85" s="92"/>
      <c r="I85" s="419" t="s">
        <v>112</v>
      </c>
      <c r="J85" s="419"/>
      <c r="K85" s="473" t="s">
        <v>113</v>
      </c>
      <c r="L85" s="392" t="s">
        <v>91</v>
      </c>
      <c r="M85" s="287" t="s">
        <v>92</v>
      </c>
      <c r="N85" s="288" t="s">
        <v>93</v>
      </c>
      <c r="O85" s="288" t="s">
        <v>94</v>
      </c>
      <c r="P85" s="288" t="s">
        <v>1174</v>
      </c>
      <c r="Q85" s="289" t="s">
        <v>1175</v>
      </c>
      <c r="R85" s="265" t="s">
        <v>92</v>
      </c>
      <c r="S85" s="62" t="s">
        <v>93</v>
      </c>
      <c r="T85" s="62" t="s">
        <v>94</v>
      </c>
      <c r="U85" s="62" t="s">
        <v>1174</v>
      </c>
      <c r="V85" s="266" t="s">
        <v>1175</v>
      </c>
      <c r="W85" s="265" t="s">
        <v>92</v>
      </c>
      <c r="X85" s="62" t="s">
        <v>93</v>
      </c>
      <c r="Y85" s="62" t="s">
        <v>94</v>
      </c>
      <c r="Z85" s="62" t="s">
        <v>1174</v>
      </c>
      <c r="AA85" s="62" t="s">
        <v>1175</v>
      </c>
      <c r="AB85" s="273" t="s">
        <v>92</v>
      </c>
      <c r="AC85" s="59" t="s">
        <v>93</v>
      </c>
      <c r="AD85" s="59" t="s">
        <v>94</v>
      </c>
      <c r="AE85" s="59" t="s">
        <v>1174</v>
      </c>
      <c r="AF85" s="274" t="s">
        <v>1175</v>
      </c>
      <c r="AG85" s="388" t="s">
        <v>81</v>
      </c>
    </row>
    <row r="86" spans="1:35" ht="14" customHeight="1" thickBot="1" x14ac:dyDescent="0.25">
      <c r="A86" s="417"/>
      <c r="B86" s="390"/>
      <c r="C86" s="410"/>
      <c r="D86" s="317" t="s">
        <v>114</v>
      </c>
      <c r="E86" s="323" t="s">
        <v>86</v>
      </c>
      <c r="F86" s="94" t="s">
        <v>97</v>
      </c>
      <c r="G86" s="94" t="s">
        <v>98</v>
      </c>
      <c r="H86" s="93" t="s">
        <v>115</v>
      </c>
      <c r="I86" s="95" t="s">
        <v>116</v>
      </c>
      <c r="J86" s="95" t="s">
        <v>117</v>
      </c>
      <c r="K86" s="410"/>
      <c r="L86" s="392"/>
      <c r="M86" s="267">
        <f>M77</f>
        <v>0</v>
      </c>
      <c r="N86" s="64">
        <f t="shared" ref="N86:AF86" si="119">N77</f>
        <v>0</v>
      </c>
      <c r="O86" s="64">
        <f t="shared" si="119"/>
        <v>0</v>
      </c>
      <c r="P86" s="64">
        <f t="shared" si="119"/>
        <v>0</v>
      </c>
      <c r="Q86" s="268">
        <f t="shared" si="119"/>
        <v>0</v>
      </c>
      <c r="R86" s="267">
        <f t="shared" si="119"/>
        <v>0</v>
      </c>
      <c r="S86" s="64">
        <f t="shared" si="119"/>
        <v>0</v>
      </c>
      <c r="T86" s="64">
        <f t="shared" si="119"/>
        <v>0</v>
      </c>
      <c r="U86" s="64">
        <f t="shared" si="119"/>
        <v>0</v>
      </c>
      <c r="V86" s="268">
        <f t="shared" si="119"/>
        <v>0</v>
      </c>
      <c r="W86" s="267">
        <f t="shared" si="119"/>
        <v>0</v>
      </c>
      <c r="X86" s="64">
        <f t="shared" si="119"/>
        <v>0</v>
      </c>
      <c r="Y86" s="64">
        <f t="shared" si="119"/>
        <v>0</v>
      </c>
      <c r="Z86" s="64">
        <f t="shared" si="119"/>
        <v>0</v>
      </c>
      <c r="AA86" s="64">
        <f t="shared" si="119"/>
        <v>0</v>
      </c>
      <c r="AB86" s="267">
        <f t="shared" si="119"/>
        <v>0</v>
      </c>
      <c r="AC86" s="64">
        <f t="shared" si="119"/>
        <v>0</v>
      </c>
      <c r="AD86" s="64">
        <f t="shared" si="119"/>
        <v>0</v>
      </c>
      <c r="AE86" s="64">
        <f t="shared" si="119"/>
        <v>0</v>
      </c>
      <c r="AF86" s="268">
        <f t="shared" si="119"/>
        <v>0</v>
      </c>
      <c r="AG86" s="388"/>
    </row>
    <row r="87" spans="1:35" ht="14" customHeight="1" thickBot="1" x14ac:dyDescent="0.25">
      <c r="A87" s="417"/>
      <c r="B87" s="420" t="s">
        <v>123</v>
      </c>
      <c r="C87" s="395"/>
      <c r="D87" s="421"/>
      <c r="E87" s="456"/>
      <c r="F87" s="397"/>
      <c r="G87" s="397"/>
      <c r="H87" s="399"/>
      <c r="I87" s="65"/>
      <c r="J87" s="66"/>
      <c r="K87" s="332"/>
      <c r="L87" s="68" t="s">
        <v>42</v>
      </c>
      <c r="M87" s="69"/>
      <c r="N87" s="70"/>
      <c r="O87" s="70"/>
      <c r="P87" s="70"/>
      <c r="Q87" s="71"/>
      <c r="R87" s="69"/>
      <c r="S87" s="70"/>
      <c r="T87" s="70"/>
      <c r="U87" s="70"/>
      <c r="V87" s="70"/>
      <c r="W87" s="69"/>
      <c r="X87" s="70"/>
      <c r="Y87" s="70"/>
      <c r="Z87" s="70"/>
      <c r="AA87" s="260"/>
      <c r="AB87" s="296">
        <f>M87+R87+W87</f>
        <v>0</v>
      </c>
      <c r="AC87" s="297">
        <f>N87+S87+X87</f>
        <v>0</v>
      </c>
      <c r="AD87" s="297">
        <f t="shared" ref="AD87" si="120">O87+T87+Y87</f>
        <v>0</v>
      </c>
      <c r="AE87" s="297">
        <f t="shared" ref="AE87" si="121">P87+U87+Z87</f>
        <v>0</v>
      </c>
      <c r="AF87" s="298">
        <f t="shared" ref="AF87" si="122">Q87+V87+AA87</f>
        <v>0</v>
      </c>
      <c r="AG87" s="401">
        <f>SUM(AB87:AF93)</f>
        <v>0</v>
      </c>
    </row>
    <row r="88" spans="1:35" ht="14" customHeight="1" thickBot="1" x14ac:dyDescent="0.25">
      <c r="A88" s="417"/>
      <c r="B88" s="420"/>
      <c r="C88" s="395"/>
      <c r="D88" s="422"/>
      <c r="E88" s="471"/>
      <c r="F88" s="397"/>
      <c r="G88" s="397"/>
      <c r="H88" s="399"/>
      <c r="I88" s="403"/>
      <c r="J88" s="75"/>
      <c r="K88" s="333"/>
      <c r="L88" s="77" t="s">
        <v>105</v>
      </c>
      <c r="M88" s="78"/>
      <c r="N88" s="79"/>
      <c r="O88" s="79"/>
      <c r="P88" s="79"/>
      <c r="Q88" s="80"/>
      <c r="R88" s="78"/>
      <c r="S88" s="79"/>
      <c r="T88" s="79"/>
      <c r="U88" s="79"/>
      <c r="V88" s="79"/>
      <c r="W88" s="78"/>
      <c r="X88" s="79"/>
      <c r="Y88" s="79"/>
      <c r="Z88" s="79"/>
      <c r="AA88" s="261"/>
      <c r="AB88" s="78">
        <f t="shared" ref="AB88" si="123">IF(AB87&lt;&gt;"",AB87*0.15,"-")</f>
        <v>0</v>
      </c>
      <c r="AC88" s="79">
        <f t="shared" ref="AC88" si="124">IF(AC87&lt;&gt;"",AC87*0.15,"-")</f>
        <v>0</v>
      </c>
      <c r="AD88" s="79">
        <f t="shared" ref="AD88" si="125">IF(AD87&lt;&gt;"",AD87*0.15,"-")</f>
        <v>0</v>
      </c>
      <c r="AE88" s="79">
        <f t="shared" ref="AE88" si="126">IF(AE87&lt;&gt;"",AE87*0.15,"-")</f>
        <v>0</v>
      </c>
      <c r="AF88" s="80">
        <f t="shared" ref="AF88" si="127">IF(AF87&lt;&gt;"",AF87*0.15,"-")</f>
        <v>0</v>
      </c>
      <c r="AG88" s="401"/>
    </row>
    <row r="89" spans="1:35" ht="14" customHeight="1" thickBot="1" x14ac:dyDescent="0.25">
      <c r="A89" s="417"/>
      <c r="B89" s="420"/>
      <c r="C89" s="395"/>
      <c r="D89" s="422"/>
      <c r="E89" s="471"/>
      <c r="F89" s="397"/>
      <c r="G89" s="397"/>
      <c r="H89" s="399"/>
      <c r="I89" s="403"/>
      <c r="J89" s="75"/>
      <c r="K89" s="76"/>
      <c r="L89" s="77" t="s">
        <v>106</v>
      </c>
      <c r="M89" s="78"/>
      <c r="N89" s="79"/>
      <c r="O89" s="79"/>
      <c r="P89" s="79"/>
      <c r="Q89" s="80"/>
      <c r="R89" s="78"/>
      <c r="S89" s="79"/>
      <c r="T89" s="79"/>
      <c r="U89" s="79"/>
      <c r="V89" s="79"/>
      <c r="W89" s="78"/>
      <c r="X89" s="79"/>
      <c r="Y89" s="79"/>
      <c r="Z89" s="79"/>
      <c r="AA89" s="261"/>
      <c r="AB89" s="81">
        <f t="shared" ref="AB89:AB93" si="128">M89+R89+W89</f>
        <v>0</v>
      </c>
      <c r="AC89" s="82">
        <f t="shared" ref="AC89:AC93" si="129">N89+S89+X89</f>
        <v>0</v>
      </c>
      <c r="AD89" s="82">
        <f t="shared" ref="AD89:AD93" si="130">O89+T89+Y89</f>
        <v>0</v>
      </c>
      <c r="AE89" s="82">
        <f t="shared" ref="AE89:AE93" si="131">P89+U89+Z89</f>
        <v>0</v>
      </c>
      <c r="AF89" s="83">
        <f t="shared" ref="AF89:AF93" si="132">Q89+V89+AA89</f>
        <v>0</v>
      </c>
      <c r="AG89" s="401"/>
    </row>
    <row r="90" spans="1:35" ht="14" customHeight="1" thickBot="1" x14ac:dyDescent="0.25">
      <c r="A90" s="417"/>
      <c r="B90" s="420"/>
      <c r="C90" s="395"/>
      <c r="D90" s="422"/>
      <c r="E90" s="471"/>
      <c r="F90" s="397"/>
      <c r="G90" s="397"/>
      <c r="H90" s="399"/>
      <c r="I90" s="403"/>
      <c r="J90" s="75"/>
      <c r="K90" s="76"/>
      <c r="L90" s="77" t="s">
        <v>107</v>
      </c>
      <c r="M90" s="78"/>
      <c r="N90" s="79"/>
      <c r="O90" s="79"/>
      <c r="P90" s="79"/>
      <c r="Q90" s="80"/>
      <c r="R90" s="78"/>
      <c r="S90" s="79"/>
      <c r="T90" s="79"/>
      <c r="U90" s="79"/>
      <c r="V90" s="79"/>
      <c r="W90" s="78"/>
      <c r="X90" s="79"/>
      <c r="Y90" s="79"/>
      <c r="Z90" s="79"/>
      <c r="AA90" s="261"/>
      <c r="AB90" s="81">
        <f t="shared" si="128"/>
        <v>0</v>
      </c>
      <c r="AC90" s="82">
        <f t="shared" si="129"/>
        <v>0</v>
      </c>
      <c r="AD90" s="82">
        <f t="shared" si="130"/>
        <v>0</v>
      </c>
      <c r="AE90" s="82">
        <f t="shared" si="131"/>
        <v>0</v>
      </c>
      <c r="AF90" s="83">
        <f t="shared" si="132"/>
        <v>0</v>
      </c>
      <c r="AG90" s="401"/>
    </row>
    <row r="91" spans="1:35" ht="14" customHeight="1" thickBot="1" x14ac:dyDescent="0.25">
      <c r="A91" s="417"/>
      <c r="B91" s="420"/>
      <c r="C91" s="395"/>
      <c r="D91" s="422"/>
      <c r="E91" s="471"/>
      <c r="F91" s="397"/>
      <c r="G91" s="397"/>
      <c r="H91" s="399"/>
      <c r="I91" s="403"/>
      <c r="J91" s="75"/>
      <c r="K91" s="76"/>
      <c r="L91" s="77" t="s">
        <v>108</v>
      </c>
      <c r="M91" s="78"/>
      <c r="N91" s="79"/>
      <c r="O91" s="79"/>
      <c r="P91" s="79"/>
      <c r="Q91" s="80"/>
      <c r="R91" s="78"/>
      <c r="S91" s="79"/>
      <c r="T91" s="79"/>
      <c r="U91" s="79"/>
      <c r="V91" s="79"/>
      <c r="W91" s="78"/>
      <c r="X91" s="79"/>
      <c r="Y91" s="79"/>
      <c r="Z91" s="79"/>
      <c r="AA91" s="261"/>
      <c r="AB91" s="81">
        <f t="shared" si="128"/>
        <v>0</v>
      </c>
      <c r="AC91" s="82">
        <f t="shared" si="129"/>
        <v>0</v>
      </c>
      <c r="AD91" s="82">
        <f t="shared" si="130"/>
        <v>0</v>
      </c>
      <c r="AE91" s="82">
        <f t="shared" si="131"/>
        <v>0</v>
      </c>
      <c r="AF91" s="83">
        <f t="shared" si="132"/>
        <v>0</v>
      </c>
      <c r="AG91" s="401"/>
    </row>
    <row r="92" spans="1:35" ht="14" customHeight="1" thickBot="1" x14ac:dyDescent="0.25">
      <c r="A92" s="417"/>
      <c r="B92" s="420"/>
      <c r="C92" s="395"/>
      <c r="D92" s="422"/>
      <c r="E92" s="471"/>
      <c r="F92" s="397"/>
      <c r="G92" s="397"/>
      <c r="H92" s="399"/>
      <c r="I92" s="403"/>
      <c r="J92" s="75"/>
      <c r="K92" s="76"/>
      <c r="L92" s="77" t="s">
        <v>109</v>
      </c>
      <c r="M92" s="78"/>
      <c r="N92" s="79"/>
      <c r="O92" s="79"/>
      <c r="P92" s="79"/>
      <c r="Q92" s="80"/>
      <c r="R92" s="78"/>
      <c r="S92" s="79"/>
      <c r="T92" s="79"/>
      <c r="U92" s="79"/>
      <c r="V92" s="79"/>
      <c r="W92" s="78"/>
      <c r="X92" s="79"/>
      <c r="Y92" s="79"/>
      <c r="Z92" s="79"/>
      <c r="AA92" s="261"/>
      <c r="AB92" s="81">
        <f t="shared" si="128"/>
        <v>0</v>
      </c>
      <c r="AC92" s="82">
        <f t="shared" si="129"/>
        <v>0</v>
      </c>
      <c r="AD92" s="82">
        <f t="shared" si="130"/>
        <v>0</v>
      </c>
      <c r="AE92" s="82">
        <f t="shared" si="131"/>
        <v>0</v>
      </c>
      <c r="AF92" s="83">
        <f t="shared" si="132"/>
        <v>0</v>
      </c>
      <c r="AG92" s="401"/>
    </row>
    <row r="93" spans="1:35" ht="16" thickBot="1" x14ac:dyDescent="0.25">
      <c r="A93" s="429"/>
      <c r="B93" s="430"/>
      <c r="C93" s="395"/>
      <c r="D93" s="423"/>
      <c r="E93" s="472"/>
      <c r="F93" s="397"/>
      <c r="G93" s="397"/>
      <c r="H93" s="399"/>
      <c r="I93" s="403"/>
      <c r="J93" s="84"/>
      <c r="K93" s="85"/>
      <c r="L93" s="86" t="s">
        <v>110</v>
      </c>
      <c r="M93" s="87"/>
      <c r="N93" s="88"/>
      <c r="O93" s="88"/>
      <c r="P93" s="88"/>
      <c r="Q93" s="89"/>
      <c r="R93" s="87"/>
      <c r="S93" s="88"/>
      <c r="T93" s="88"/>
      <c r="U93" s="88"/>
      <c r="V93" s="88"/>
      <c r="W93" s="87"/>
      <c r="X93" s="88"/>
      <c r="Y93" s="88"/>
      <c r="Z93" s="88"/>
      <c r="AA93" s="262"/>
      <c r="AB93" s="90">
        <f t="shared" si="128"/>
        <v>0</v>
      </c>
      <c r="AC93" s="285">
        <f t="shared" si="129"/>
        <v>0</v>
      </c>
      <c r="AD93" s="285">
        <f t="shared" si="130"/>
        <v>0</v>
      </c>
      <c r="AE93" s="285">
        <f t="shared" si="131"/>
        <v>0</v>
      </c>
      <c r="AF93" s="91">
        <f t="shared" si="132"/>
        <v>0</v>
      </c>
      <c r="AG93" s="401"/>
      <c r="AI93" s="348"/>
    </row>
    <row r="94" spans="1:35" ht="14" customHeight="1" x14ac:dyDescent="0.2">
      <c r="M94" s="97"/>
      <c r="N94" s="97"/>
      <c r="O94" s="97"/>
      <c r="P94" s="97"/>
      <c r="Q94" s="97"/>
      <c r="R94" s="97"/>
      <c r="S94" s="97"/>
      <c r="T94" s="97"/>
      <c r="U94" s="97"/>
      <c r="V94" s="97"/>
      <c r="W94" s="97"/>
      <c r="X94" s="97"/>
      <c r="Y94" s="97"/>
      <c r="Z94" s="97"/>
      <c r="AA94" s="97"/>
      <c r="AB94" s="97"/>
      <c r="AC94" s="97"/>
      <c r="AD94" s="97"/>
      <c r="AE94" s="97"/>
      <c r="AF94" s="97"/>
    </row>
    <row r="95" spans="1:35" ht="14" customHeight="1" thickBot="1" x14ac:dyDescent="0.25">
      <c r="M95" s="97"/>
      <c r="N95" s="97"/>
      <c r="O95" s="97"/>
      <c r="P95" s="97"/>
      <c r="Q95" s="97"/>
    </row>
    <row r="96" spans="1:35" ht="16" thickBot="1" x14ac:dyDescent="0.25">
      <c r="L96" s="98" t="s">
        <v>124</v>
      </c>
      <c r="M96" s="427" t="str">
        <f>M3</f>
        <v>Année 1</v>
      </c>
      <c r="N96" s="386"/>
      <c r="O96" s="386"/>
      <c r="P96" s="386"/>
      <c r="Q96" s="428"/>
      <c r="R96" s="427" t="str">
        <f>R3</f>
        <v>Année 2</v>
      </c>
      <c r="S96" s="386"/>
      <c r="T96" s="386"/>
      <c r="U96" s="386"/>
      <c r="V96" s="428"/>
      <c r="W96" s="427" t="str">
        <f>W3</f>
        <v>Année 3</v>
      </c>
      <c r="X96" s="386"/>
      <c r="Y96" s="386"/>
      <c r="Z96" s="386"/>
      <c r="AA96" s="428"/>
      <c r="AB96" s="427" t="s">
        <v>125</v>
      </c>
      <c r="AC96" s="386"/>
      <c r="AD96" s="386"/>
      <c r="AE96" s="386"/>
      <c r="AF96" s="428"/>
    </row>
    <row r="97" spans="3:33" ht="17" thickBot="1" x14ac:dyDescent="0.25">
      <c r="K97" s="99"/>
      <c r="L97" s="434" t="s">
        <v>91</v>
      </c>
      <c r="M97" s="273" t="s">
        <v>92</v>
      </c>
      <c r="N97" s="59" t="s">
        <v>93</v>
      </c>
      <c r="O97" s="59" t="s">
        <v>94</v>
      </c>
      <c r="P97" s="59" t="s">
        <v>1174</v>
      </c>
      <c r="Q97" s="274" t="s">
        <v>1175</v>
      </c>
      <c r="R97" s="342" t="s">
        <v>92</v>
      </c>
      <c r="S97" s="343" t="s">
        <v>93</v>
      </c>
      <c r="T97" s="343" t="s">
        <v>94</v>
      </c>
      <c r="U97" s="343" t="s">
        <v>1174</v>
      </c>
      <c r="V97" s="344" t="s">
        <v>1175</v>
      </c>
      <c r="W97" s="273" t="s">
        <v>92</v>
      </c>
      <c r="X97" s="59" t="s">
        <v>93</v>
      </c>
      <c r="Y97" s="59" t="s">
        <v>94</v>
      </c>
      <c r="Z97" s="59" t="s">
        <v>1174</v>
      </c>
      <c r="AA97" s="59" t="s">
        <v>1175</v>
      </c>
      <c r="AB97" s="273" t="s">
        <v>92</v>
      </c>
      <c r="AC97" s="59" t="s">
        <v>93</v>
      </c>
      <c r="AD97" s="59" t="s">
        <v>94</v>
      </c>
      <c r="AE97" s="59" t="s">
        <v>1174</v>
      </c>
      <c r="AF97" s="274" t="s">
        <v>1175</v>
      </c>
      <c r="AG97" s="435" t="s">
        <v>125</v>
      </c>
    </row>
    <row r="98" spans="3:33" ht="14" customHeight="1" thickBot="1" x14ac:dyDescent="0.25">
      <c r="K98" s="99"/>
      <c r="L98" s="434"/>
      <c r="M98" s="267">
        <f>M86</f>
        <v>0</v>
      </c>
      <c r="N98" s="64">
        <f t="shared" ref="N98:AF98" si="133">N86</f>
        <v>0</v>
      </c>
      <c r="O98" s="64">
        <f t="shared" si="133"/>
        <v>0</v>
      </c>
      <c r="P98" s="64">
        <f t="shared" si="133"/>
        <v>0</v>
      </c>
      <c r="Q98" s="268">
        <f t="shared" si="133"/>
        <v>0</v>
      </c>
      <c r="R98" s="345">
        <f t="shared" si="133"/>
        <v>0</v>
      </c>
      <c r="S98" s="346">
        <f t="shared" si="133"/>
        <v>0</v>
      </c>
      <c r="T98" s="346">
        <f t="shared" si="133"/>
        <v>0</v>
      </c>
      <c r="U98" s="346">
        <f t="shared" si="133"/>
        <v>0</v>
      </c>
      <c r="V98" s="347">
        <f t="shared" si="133"/>
        <v>0</v>
      </c>
      <c r="W98" s="267">
        <f t="shared" si="133"/>
        <v>0</v>
      </c>
      <c r="X98" s="64">
        <f t="shared" si="133"/>
        <v>0</v>
      </c>
      <c r="Y98" s="64">
        <f t="shared" si="133"/>
        <v>0</v>
      </c>
      <c r="Z98" s="64">
        <f t="shared" si="133"/>
        <v>0</v>
      </c>
      <c r="AA98" s="64">
        <f t="shared" si="133"/>
        <v>0</v>
      </c>
      <c r="AB98" s="267">
        <f t="shared" si="133"/>
        <v>0</v>
      </c>
      <c r="AC98" s="64">
        <f t="shared" si="133"/>
        <v>0</v>
      </c>
      <c r="AD98" s="64">
        <f t="shared" si="133"/>
        <v>0</v>
      </c>
      <c r="AE98" s="64">
        <f t="shared" si="133"/>
        <v>0</v>
      </c>
      <c r="AF98" s="268">
        <f t="shared" si="133"/>
        <v>0</v>
      </c>
      <c r="AG98" s="435"/>
    </row>
    <row r="99" spans="3:33" ht="14" customHeight="1" x14ac:dyDescent="0.2">
      <c r="K99" s="99"/>
      <c r="L99" s="100" t="s">
        <v>42</v>
      </c>
      <c r="M99" s="339">
        <f t="shared" ref="M99:AF99" si="134">SUM(M24,M87,M78,M69,M60,M51,M42,M33,M15,M6)</f>
        <v>0</v>
      </c>
      <c r="N99" s="340">
        <f t="shared" si="134"/>
        <v>0</v>
      </c>
      <c r="O99" s="340">
        <f t="shared" si="134"/>
        <v>0</v>
      </c>
      <c r="P99" s="340">
        <f t="shared" si="134"/>
        <v>0</v>
      </c>
      <c r="Q99" s="341">
        <f t="shared" si="134"/>
        <v>0</v>
      </c>
      <c r="R99" s="339">
        <f t="shared" si="134"/>
        <v>0</v>
      </c>
      <c r="S99" s="340">
        <f t="shared" si="134"/>
        <v>0</v>
      </c>
      <c r="T99" s="340">
        <f t="shared" si="134"/>
        <v>0</v>
      </c>
      <c r="U99" s="340">
        <f t="shared" si="134"/>
        <v>0</v>
      </c>
      <c r="V99" s="341">
        <f t="shared" si="134"/>
        <v>0</v>
      </c>
      <c r="W99" s="339">
        <f t="shared" si="134"/>
        <v>0</v>
      </c>
      <c r="X99" s="340">
        <f t="shared" si="134"/>
        <v>0</v>
      </c>
      <c r="Y99" s="340">
        <f t="shared" si="134"/>
        <v>0</v>
      </c>
      <c r="Z99" s="340">
        <f t="shared" si="134"/>
        <v>0</v>
      </c>
      <c r="AA99" s="341">
        <f t="shared" si="134"/>
        <v>0</v>
      </c>
      <c r="AB99" s="339">
        <f t="shared" si="134"/>
        <v>0</v>
      </c>
      <c r="AC99" s="340">
        <f t="shared" si="134"/>
        <v>0</v>
      </c>
      <c r="AD99" s="340">
        <f t="shared" si="134"/>
        <v>0</v>
      </c>
      <c r="AE99" s="340">
        <f t="shared" si="134"/>
        <v>0</v>
      </c>
      <c r="AF99" s="341">
        <f t="shared" si="134"/>
        <v>0</v>
      </c>
      <c r="AG99" s="325">
        <f>SUM(AB99:AF99)</f>
        <v>0</v>
      </c>
    </row>
    <row r="100" spans="3:33" ht="14" customHeight="1" x14ac:dyDescent="0.2">
      <c r="K100" s="99"/>
      <c r="L100" s="100" t="s">
        <v>105</v>
      </c>
      <c r="M100" s="101">
        <f t="shared" ref="M100:AF100" si="135">SUM(M25,M88,M79,M70,M61,M52,M43,M34,M16,M7)</f>
        <v>0</v>
      </c>
      <c r="N100" s="102">
        <f t="shared" si="135"/>
        <v>0</v>
      </c>
      <c r="O100" s="102">
        <f t="shared" si="135"/>
        <v>0</v>
      </c>
      <c r="P100" s="102">
        <f t="shared" si="135"/>
        <v>0</v>
      </c>
      <c r="Q100" s="103">
        <f t="shared" si="135"/>
        <v>0</v>
      </c>
      <c r="R100" s="101">
        <f t="shared" si="135"/>
        <v>0</v>
      </c>
      <c r="S100" s="102">
        <f t="shared" si="135"/>
        <v>0</v>
      </c>
      <c r="T100" s="102">
        <f t="shared" si="135"/>
        <v>0</v>
      </c>
      <c r="U100" s="102">
        <f t="shared" si="135"/>
        <v>0</v>
      </c>
      <c r="V100" s="103">
        <f t="shared" si="135"/>
        <v>0</v>
      </c>
      <c r="W100" s="101">
        <f t="shared" si="135"/>
        <v>0</v>
      </c>
      <c r="X100" s="102">
        <f t="shared" si="135"/>
        <v>0</v>
      </c>
      <c r="Y100" s="102">
        <f t="shared" si="135"/>
        <v>0</v>
      </c>
      <c r="Z100" s="102">
        <f t="shared" si="135"/>
        <v>0</v>
      </c>
      <c r="AA100" s="103">
        <f t="shared" si="135"/>
        <v>0</v>
      </c>
      <c r="AB100" s="101">
        <f t="shared" si="135"/>
        <v>0</v>
      </c>
      <c r="AC100" s="102">
        <f t="shared" si="135"/>
        <v>0</v>
      </c>
      <c r="AD100" s="102">
        <f t="shared" si="135"/>
        <v>0</v>
      </c>
      <c r="AE100" s="102">
        <f t="shared" si="135"/>
        <v>0</v>
      </c>
      <c r="AF100" s="103">
        <f t="shared" si="135"/>
        <v>0</v>
      </c>
      <c r="AG100" s="325">
        <f>SUM(AB100:AF100)</f>
        <v>0</v>
      </c>
    </row>
    <row r="101" spans="3:33" ht="14" customHeight="1" x14ac:dyDescent="0.2">
      <c r="K101" s="99"/>
      <c r="L101" s="100" t="s">
        <v>106</v>
      </c>
      <c r="M101" s="101">
        <f t="shared" ref="M101:AF101" si="136">SUM(M26,M89,M80,M71,M62,M53,M44,M35,M17,M8)</f>
        <v>0</v>
      </c>
      <c r="N101" s="102">
        <f t="shared" si="136"/>
        <v>0</v>
      </c>
      <c r="O101" s="102">
        <f t="shared" si="136"/>
        <v>0</v>
      </c>
      <c r="P101" s="102">
        <f t="shared" si="136"/>
        <v>0</v>
      </c>
      <c r="Q101" s="103">
        <f t="shared" si="136"/>
        <v>0</v>
      </c>
      <c r="R101" s="101">
        <f t="shared" si="136"/>
        <v>0</v>
      </c>
      <c r="S101" s="102">
        <f t="shared" si="136"/>
        <v>0</v>
      </c>
      <c r="T101" s="102">
        <f t="shared" si="136"/>
        <v>0</v>
      </c>
      <c r="U101" s="102">
        <f t="shared" si="136"/>
        <v>0</v>
      </c>
      <c r="V101" s="103">
        <f t="shared" si="136"/>
        <v>0</v>
      </c>
      <c r="W101" s="101">
        <f t="shared" si="136"/>
        <v>0</v>
      </c>
      <c r="X101" s="102">
        <f t="shared" si="136"/>
        <v>0</v>
      </c>
      <c r="Y101" s="102">
        <f t="shared" si="136"/>
        <v>0</v>
      </c>
      <c r="Z101" s="102">
        <f t="shared" si="136"/>
        <v>0</v>
      </c>
      <c r="AA101" s="103">
        <f t="shared" si="136"/>
        <v>0</v>
      </c>
      <c r="AB101" s="101">
        <f t="shared" si="136"/>
        <v>0</v>
      </c>
      <c r="AC101" s="102">
        <f t="shared" si="136"/>
        <v>0</v>
      </c>
      <c r="AD101" s="102">
        <f t="shared" si="136"/>
        <v>0</v>
      </c>
      <c r="AE101" s="102">
        <f t="shared" si="136"/>
        <v>0</v>
      </c>
      <c r="AF101" s="103">
        <f t="shared" si="136"/>
        <v>0</v>
      </c>
      <c r="AG101" s="325">
        <f>SUM(AB101:AF101)</f>
        <v>0</v>
      </c>
    </row>
    <row r="102" spans="3:33" ht="14" customHeight="1" x14ac:dyDescent="0.2">
      <c r="K102" s="99"/>
      <c r="L102" s="100" t="s">
        <v>107</v>
      </c>
      <c r="M102" s="101">
        <f t="shared" ref="M102:AF102" si="137">SUM(M27,M90,M81,M72,M63,M54,M45,M36,M18,M9)</f>
        <v>0</v>
      </c>
      <c r="N102" s="102">
        <f t="shared" si="137"/>
        <v>0</v>
      </c>
      <c r="O102" s="102">
        <f t="shared" si="137"/>
        <v>0</v>
      </c>
      <c r="P102" s="102">
        <f t="shared" si="137"/>
        <v>0</v>
      </c>
      <c r="Q102" s="103">
        <f t="shared" si="137"/>
        <v>0</v>
      </c>
      <c r="R102" s="101">
        <f t="shared" si="137"/>
        <v>0</v>
      </c>
      <c r="S102" s="102">
        <f t="shared" si="137"/>
        <v>0</v>
      </c>
      <c r="T102" s="102">
        <f t="shared" si="137"/>
        <v>0</v>
      </c>
      <c r="U102" s="102">
        <f t="shared" si="137"/>
        <v>0</v>
      </c>
      <c r="V102" s="103">
        <f t="shared" si="137"/>
        <v>0</v>
      </c>
      <c r="W102" s="101">
        <f t="shared" si="137"/>
        <v>0</v>
      </c>
      <c r="X102" s="102">
        <f t="shared" si="137"/>
        <v>0</v>
      </c>
      <c r="Y102" s="102">
        <f t="shared" si="137"/>
        <v>0</v>
      </c>
      <c r="Z102" s="102">
        <f t="shared" si="137"/>
        <v>0</v>
      </c>
      <c r="AA102" s="103">
        <f t="shared" si="137"/>
        <v>0</v>
      </c>
      <c r="AB102" s="101">
        <f t="shared" si="137"/>
        <v>0</v>
      </c>
      <c r="AC102" s="102">
        <f t="shared" si="137"/>
        <v>0</v>
      </c>
      <c r="AD102" s="102">
        <f t="shared" si="137"/>
        <v>0</v>
      </c>
      <c r="AE102" s="102">
        <f t="shared" si="137"/>
        <v>0</v>
      </c>
      <c r="AF102" s="103">
        <f t="shared" si="137"/>
        <v>0</v>
      </c>
      <c r="AG102" s="325">
        <f>SUM(AB102:AF102)</f>
        <v>0</v>
      </c>
    </row>
    <row r="103" spans="3:33" ht="14" customHeight="1" x14ac:dyDescent="0.2">
      <c r="K103" s="99"/>
      <c r="L103" s="100" t="s">
        <v>108</v>
      </c>
      <c r="M103" s="101">
        <f t="shared" ref="M103:AF103" si="138">SUM(M28,M91,M82,M73,M64,M55,M46,M37,M19,M10)</f>
        <v>0</v>
      </c>
      <c r="N103" s="102">
        <f t="shared" si="138"/>
        <v>0</v>
      </c>
      <c r="O103" s="102">
        <f t="shared" si="138"/>
        <v>0</v>
      </c>
      <c r="P103" s="102">
        <f t="shared" si="138"/>
        <v>0</v>
      </c>
      <c r="Q103" s="103">
        <f t="shared" si="138"/>
        <v>0</v>
      </c>
      <c r="R103" s="101">
        <f t="shared" si="138"/>
        <v>0</v>
      </c>
      <c r="S103" s="102">
        <f t="shared" si="138"/>
        <v>0</v>
      </c>
      <c r="T103" s="102">
        <f t="shared" si="138"/>
        <v>0</v>
      </c>
      <c r="U103" s="102">
        <f t="shared" si="138"/>
        <v>0</v>
      </c>
      <c r="V103" s="103">
        <f t="shared" si="138"/>
        <v>0</v>
      </c>
      <c r="W103" s="101">
        <f t="shared" si="138"/>
        <v>0</v>
      </c>
      <c r="X103" s="102">
        <f t="shared" si="138"/>
        <v>0</v>
      </c>
      <c r="Y103" s="102">
        <f t="shared" si="138"/>
        <v>0</v>
      </c>
      <c r="Z103" s="102">
        <f t="shared" si="138"/>
        <v>0</v>
      </c>
      <c r="AA103" s="103">
        <f t="shared" si="138"/>
        <v>0</v>
      </c>
      <c r="AB103" s="101">
        <f t="shared" si="138"/>
        <v>0</v>
      </c>
      <c r="AC103" s="102">
        <f t="shared" si="138"/>
        <v>0</v>
      </c>
      <c r="AD103" s="102">
        <f t="shared" si="138"/>
        <v>0</v>
      </c>
      <c r="AE103" s="102">
        <f t="shared" si="138"/>
        <v>0</v>
      </c>
      <c r="AF103" s="103">
        <f t="shared" si="138"/>
        <v>0</v>
      </c>
      <c r="AG103" s="325">
        <f>SUM(AB103:AF103)</f>
        <v>0</v>
      </c>
    </row>
    <row r="104" spans="3:33" ht="14" customHeight="1" x14ac:dyDescent="0.2">
      <c r="K104" s="99"/>
      <c r="L104" s="100" t="s">
        <v>109</v>
      </c>
      <c r="M104" s="101">
        <f t="shared" ref="M104:AF104" si="139">SUM(M29,M92,M83,M74,M65,M56,M47,M38,M20,M11)</f>
        <v>0</v>
      </c>
      <c r="N104" s="102">
        <f t="shared" si="139"/>
        <v>0</v>
      </c>
      <c r="O104" s="102">
        <f t="shared" si="139"/>
        <v>0</v>
      </c>
      <c r="P104" s="102">
        <f t="shared" si="139"/>
        <v>0</v>
      </c>
      <c r="Q104" s="103">
        <f t="shared" si="139"/>
        <v>0</v>
      </c>
      <c r="R104" s="101">
        <f t="shared" si="139"/>
        <v>0</v>
      </c>
      <c r="S104" s="102">
        <f t="shared" si="139"/>
        <v>0</v>
      </c>
      <c r="T104" s="102">
        <f t="shared" si="139"/>
        <v>0</v>
      </c>
      <c r="U104" s="102">
        <f t="shared" si="139"/>
        <v>0</v>
      </c>
      <c r="V104" s="103">
        <f t="shared" si="139"/>
        <v>0</v>
      </c>
      <c r="W104" s="101">
        <f t="shared" si="139"/>
        <v>0</v>
      </c>
      <c r="X104" s="102">
        <f t="shared" si="139"/>
        <v>0</v>
      </c>
      <c r="Y104" s="102">
        <f t="shared" si="139"/>
        <v>0</v>
      </c>
      <c r="Z104" s="102">
        <f t="shared" si="139"/>
        <v>0</v>
      </c>
      <c r="AA104" s="103">
        <f t="shared" si="139"/>
        <v>0</v>
      </c>
      <c r="AB104" s="101">
        <f t="shared" si="139"/>
        <v>0</v>
      </c>
      <c r="AC104" s="102">
        <f t="shared" si="139"/>
        <v>0</v>
      </c>
      <c r="AD104" s="102">
        <f t="shared" si="139"/>
        <v>0</v>
      </c>
      <c r="AE104" s="102">
        <f t="shared" si="139"/>
        <v>0</v>
      </c>
      <c r="AF104" s="103">
        <f t="shared" si="139"/>
        <v>0</v>
      </c>
      <c r="AG104" s="325">
        <f t="shared" ref="AG104:AG105" si="140">AB104+AC104+AF104</f>
        <v>0</v>
      </c>
    </row>
    <row r="105" spans="3:33" ht="14" customHeight="1" x14ac:dyDescent="0.2">
      <c r="K105" s="99"/>
      <c r="L105" s="100" t="s">
        <v>110</v>
      </c>
      <c r="M105" s="101">
        <f>SUM(M30,M93,M84,M75,M66,M57,M48,M39)</f>
        <v>0</v>
      </c>
      <c r="N105" s="102">
        <f t="shared" ref="N105:AF105" si="141">SUM(N30,N93,N84,N75,N66,N57,N48,N39)</f>
        <v>0</v>
      </c>
      <c r="O105" s="102">
        <f t="shared" si="141"/>
        <v>0</v>
      </c>
      <c r="P105" s="102">
        <f t="shared" si="141"/>
        <v>0</v>
      </c>
      <c r="Q105" s="103">
        <f t="shared" si="141"/>
        <v>0</v>
      </c>
      <c r="R105" s="101">
        <f t="shared" si="141"/>
        <v>0</v>
      </c>
      <c r="S105" s="102">
        <f t="shared" si="141"/>
        <v>0</v>
      </c>
      <c r="T105" s="102">
        <f t="shared" si="141"/>
        <v>0</v>
      </c>
      <c r="U105" s="102">
        <f t="shared" si="141"/>
        <v>0</v>
      </c>
      <c r="V105" s="103">
        <f t="shared" si="141"/>
        <v>0</v>
      </c>
      <c r="W105" s="101">
        <f t="shared" si="141"/>
        <v>0</v>
      </c>
      <c r="X105" s="102">
        <f t="shared" si="141"/>
        <v>0</v>
      </c>
      <c r="Y105" s="102">
        <f t="shared" si="141"/>
        <v>0</v>
      </c>
      <c r="Z105" s="102">
        <f t="shared" si="141"/>
        <v>0</v>
      </c>
      <c r="AA105" s="103">
        <f t="shared" si="141"/>
        <v>0</v>
      </c>
      <c r="AB105" s="101">
        <f t="shared" si="141"/>
        <v>0</v>
      </c>
      <c r="AC105" s="102">
        <f t="shared" si="141"/>
        <v>0</v>
      </c>
      <c r="AD105" s="102">
        <f t="shared" si="141"/>
        <v>0</v>
      </c>
      <c r="AE105" s="102">
        <f t="shared" si="141"/>
        <v>0</v>
      </c>
      <c r="AF105" s="103">
        <f t="shared" si="141"/>
        <v>0</v>
      </c>
      <c r="AG105" s="325">
        <f t="shared" si="140"/>
        <v>0</v>
      </c>
    </row>
    <row r="106" spans="3:33" ht="14" customHeight="1" x14ac:dyDescent="0.2">
      <c r="K106" s="99"/>
      <c r="L106" s="104" t="s">
        <v>126</v>
      </c>
      <c r="M106" s="101">
        <f t="shared" ref="M106:AG106" si="142">SUM(M99:M105)</f>
        <v>0</v>
      </c>
      <c r="N106" s="102">
        <f t="shared" ref="N106:AF106" si="143">SUM(N99:N105)</f>
        <v>0</v>
      </c>
      <c r="O106" s="102">
        <f t="shared" si="143"/>
        <v>0</v>
      </c>
      <c r="P106" s="102">
        <f t="shared" si="143"/>
        <v>0</v>
      </c>
      <c r="Q106" s="103">
        <f t="shared" si="143"/>
        <v>0</v>
      </c>
      <c r="R106" s="103">
        <f t="shared" si="143"/>
        <v>0</v>
      </c>
      <c r="S106" s="103">
        <f t="shared" si="143"/>
        <v>0</v>
      </c>
      <c r="T106" s="103">
        <f t="shared" si="143"/>
        <v>0</v>
      </c>
      <c r="U106" s="103">
        <f t="shared" si="143"/>
        <v>0</v>
      </c>
      <c r="V106" s="103">
        <f t="shared" si="143"/>
        <v>0</v>
      </c>
      <c r="W106" s="103">
        <f t="shared" si="143"/>
        <v>0</v>
      </c>
      <c r="X106" s="103">
        <f t="shared" si="143"/>
        <v>0</v>
      </c>
      <c r="Y106" s="103">
        <f t="shared" si="143"/>
        <v>0</v>
      </c>
      <c r="Z106" s="103">
        <f t="shared" si="143"/>
        <v>0</v>
      </c>
      <c r="AA106" s="103">
        <f t="shared" si="143"/>
        <v>0</v>
      </c>
      <c r="AB106" s="103">
        <f t="shared" si="143"/>
        <v>0</v>
      </c>
      <c r="AC106" s="103">
        <f t="shared" si="143"/>
        <v>0</v>
      </c>
      <c r="AD106" s="103">
        <f t="shared" si="143"/>
        <v>0</v>
      </c>
      <c r="AE106" s="103">
        <f t="shared" si="143"/>
        <v>0</v>
      </c>
      <c r="AF106" s="105">
        <f t="shared" si="143"/>
        <v>0</v>
      </c>
      <c r="AG106" s="326">
        <f t="shared" si="142"/>
        <v>0</v>
      </c>
    </row>
    <row r="107" spans="3:33" ht="14" customHeight="1" x14ac:dyDescent="0.2">
      <c r="K107" s="99"/>
      <c r="L107" s="106" t="s">
        <v>127</v>
      </c>
      <c r="M107" s="107" t="e">
        <f>M106/$M$108</f>
        <v>#DIV/0!</v>
      </c>
      <c r="N107" s="107" t="e">
        <f>N106/$M$108</f>
        <v>#DIV/0!</v>
      </c>
      <c r="O107" s="107" t="e">
        <f>O106/$M$108</f>
        <v>#DIV/0!</v>
      </c>
      <c r="P107" s="107" t="e">
        <f>P106/$M$108</f>
        <v>#DIV/0!</v>
      </c>
      <c r="Q107" s="107" t="e">
        <f>Q106/$M$108</f>
        <v>#DIV/0!</v>
      </c>
      <c r="R107" s="111" t="e">
        <f>R106/$R$108</f>
        <v>#DIV/0!</v>
      </c>
      <c r="S107" s="111" t="e">
        <f>S106/$R$108</f>
        <v>#DIV/0!</v>
      </c>
      <c r="T107" s="111" t="e">
        <f>T106/$R$108</f>
        <v>#DIV/0!</v>
      </c>
      <c r="U107" s="108" t="e">
        <f>U106/R108</f>
        <v>#DIV/0!</v>
      </c>
      <c r="V107" s="109" t="e">
        <f>V106/R108</f>
        <v>#DIV/0!</v>
      </c>
      <c r="W107" s="110" t="e">
        <f>W106/$W$108</f>
        <v>#DIV/0!</v>
      </c>
      <c r="X107" s="110" t="e">
        <f>X106/$W$108</f>
        <v>#DIV/0!</v>
      </c>
      <c r="Y107" s="110" t="e">
        <f>Y106/$W$108</f>
        <v>#DIV/0!</v>
      </c>
      <c r="Z107" s="110" t="e">
        <f>Z106/$W$108</f>
        <v>#DIV/0!</v>
      </c>
      <c r="AA107" s="271" t="e">
        <f>AA106/W108</f>
        <v>#DIV/0!</v>
      </c>
      <c r="AB107" s="107" t="e">
        <f>AB106/AB108</f>
        <v>#DIV/0!</v>
      </c>
      <c r="AC107" s="108" t="e">
        <f>AC106/$AB$108</f>
        <v>#DIV/0!</v>
      </c>
      <c r="AD107" s="108" t="e">
        <f>AD106/$AB$108</f>
        <v>#DIV/0!</v>
      </c>
      <c r="AE107" s="108" t="e">
        <f>AE106/$AB$108</f>
        <v>#DIV/0!</v>
      </c>
      <c r="AF107" s="109" t="e">
        <f>AF106/AB108</f>
        <v>#DIV/0!</v>
      </c>
      <c r="AG107" s="327" t="e">
        <f>AB107++AD107+AE107+AC107+AF107</f>
        <v>#DIV/0!</v>
      </c>
    </row>
    <row r="108" spans="3:33" ht="14" customHeight="1" thickBot="1" x14ac:dyDescent="0.25">
      <c r="K108" s="99"/>
      <c r="L108" s="112" t="s">
        <v>128</v>
      </c>
      <c r="M108" s="459">
        <f>SUM(M106:Q106)</f>
        <v>0</v>
      </c>
      <c r="N108" s="459"/>
      <c r="O108" s="459"/>
      <c r="P108" s="459"/>
      <c r="Q108" s="459"/>
      <c r="R108" s="460">
        <f>SUM(R106:V106)</f>
        <v>0</v>
      </c>
      <c r="S108" s="461"/>
      <c r="T108" s="461"/>
      <c r="U108" s="461"/>
      <c r="V108" s="461"/>
      <c r="W108" s="461">
        <f>SUM(W106:AA106)</f>
        <v>0</v>
      </c>
      <c r="X108" s="461"/>
      <c r="Y108" s="461"/>
      <c r="Z108" s="461"/>
      <c r="AA108" s="462"/>
      <c r="AB108" s="463">
        <f>SUM(AB106:AF106)</f>
        <v>0</v>
      </c>
      <c r="AC108" s="464"/>
      <c r="AD108" s="464"/>
      <c r="AE108" s="464"/>
      <c r="AF108" s="464"/>
      <c r="AG108" s="328"/>
    </row>
    <row r="109" spans="3:33" ht="14" customHeight="1" thickBot="1" x14ac:dyDescent="0.25">
      <c r="C109" s="304"/>
      <c r="D109" s="308"/>
      <c r="E109" s="306"/>
      <c r="F109"/>
      <c r="G109"/>
      <c r="H109"/>
      <c r="I109" s="97"/>
      <c r="J109" s="97"/>
      <c r="K109" s="97"/>
      <c r="L109" s="97"/>
      <c r="M109" s="97"/>
      <c r="N109" s="97"/>
      <c r="O109" s="97"/>
      <c r="P109" s="97"/>
      <c r="Q109" s="97"/>
    </row>
    <row r="110" spans="3:33" ht="14" customHeight="1" thickBot="1" x14ac:dyDescent="0.25">
      <c r="C110" s="304"/>
      <c r="D110" s="308"/>
      <c r="E110" s="306"/>
      <c r="F110"/>
      <c r="G110"/>
      <c r="H110"/>
      <c r="I110" s="97"/>
      <c r="J110" s="97"/>
      <c r="K110" s="465" t="s">
        <v>129</v>
      </c>
      <c r="L110" s="466" t="s">
        <v>130</v>
      </c>
      <c r="M110" s="466"/>
      <c r="N110" s="59" t="s">
        <v>36</v>
      </c>
      <c r="O110" s="354"/>
      <c r="P110" s="354"/>
      <c r="Q110" s="97"/>
      <c r="U110" s="467" t="s">
        <v>131</v>
      </c>
      <c r="V110" s="467"/>
      <c r="W110" s="431" t="s">
        <v>132</v>
      </c>
      <c r="X110" s="431"/>
      <c r="Y110" s="113"/>
      <c r="Z110" s="113"/>
      <c r="AA110" s="431" t="s">
        <v>133</v>
      </c>
      <c r="AB110" s="113" t="s">
        <v>92</v>
      </c>
      <c r="AC110" s="113" t="s">
        <v>93</v>
      </c>
      <c r="AD110" s="113" t="s">
        <v>94</v>
      </c>
      <c r="AE110" s="113" t="s">
        <v>1174</v>
      </c>
      <c r="AF110" s="113" t="s">
        <v>1175</v>
      </c>
      <c r="AG110" s="432" t="s">
        <v>125</v>
      </c>
    </row>
    <row r="111" spans="3:33" ht="14" customHeight="1" thickBot="1" x14ac:dyDescent="0.25">
      <c r="C111" s="304"/>
      <c r="D111" s="308"/>
      <c r="E111" s="306"/>
      <c r="F111"/>
      <c r="G111"/>
      <c r="H111"/>
      <c r="I111" s="97"/>
      <c r="J111" s="97"/>
      <c r="K111" s="465"/>
      <c r="L111" s="424" t="s">
        <v>134</v>
      </c>
      <c r="M111" s="424"/>
      <c r="N111" s="329"/>
      <c r="O111" s="97"/>
      <c r="P111" s="97"/>
      <c r="Q111" s="97"/>
      <c r="U111" s="467"/>
      <c r="V111" s="467"/>
      <c r="W111" s="431"/>
      <c r="X111" s="431"/>
      <c r="Y111" s="113"/>
      <c r="Z111" s="113"/>
      <c r="AA111" s="431"/>
      <c r="AB111" s="114" t="s">
        <v>103</v>
      </c>
      <c r="AC111" s="114" t="s">
        <v>1173</v>
      </c>
      <c r="AD111" s="114" t="s">
        <v>1176</v>
      </c>
      <c r="AE111" s="114" t="s">
        <v>1171</v>
      </c>
      <c r="AF111" s="114" t="s">
        <v>1172</v>
      </c>
      <c r="AG111" s="432"/>
    </row>
    <row r="112" spans="3:33" ht="14" customHeight="1" thickBot="1" x14ac:dyDescent="0.25">
      <c r="C112" s="304"/>
      <c r="D112" s="308"/>
      <c r="E112" s="306"/>
      <c r="F112"/>
      <c r="G112"/>
      <c r="H112"/>
      <c r="I112" s="97"/>
      <c r="J112" s="97"/>
      <c r="K112" s="465"/>
      <c r="L112" s="424" t="s">
        <v>135</v>
      </c>
      <c r="M112" s="424"/>
      <c r="N112" s="330"/>
      <c r="O112"/>
      <c r="P112"/>
      <c r="Q112" s="97"/>
      <c r="U112" s="467"/>
      <c r="V112" s="467"/>
      <c r="W112" s="425" t="s">
        <v>136</v>
      </c>
      <c r="X112" s="425"/>
      <c r="Y112" s="272"/>
      <c r="Z112" s="272"/>
      <c r="AA112" s="116">
        <v>0.85</v>
      </c>
      <c r="AB112" s="117">
        <f>$AB$106*AA112</f>
        <v>0</v>
      </c>
      <c r="AC112" s="117">
        <f>$AC$106*$AA112</f>
        <v>0</v>
      </c>
      <c r="AD112" s="117"/>
      <c r="AE112" s="117">
        <f>$AE$106*$AA112</f>
        <v>0</v>
      </c>
      <c r="AF112" s="117">
        <f>$AE$106*$AA112</f>
        <v>0</v>
      </c>
      <c r="AG112" s="118">
        <f>SUM(AB112:AF112)</f>
        <v>0</v>
      </c>
    </row>
    <row r="113" spans="3:33" ht="14" customHeight="1" thickBot="1" x14ac:dyDescent="0.25">
      <c r="C113" s="304"/>
      <c r="D113" s="308"/>
      <c r="E113" s="306"/>
      <c r="F113"/>
      <c r="G113"/>
      <c r="H113"/>
      <c r="I113" s="97"/>
      <c r="J113" s="97"/>
      <c r="K113" s="465"/>
      <c r="L113" s="424" t="s">
        <v>137</v>
      </c>
      <c r="M113" s="424"/>
      <c r="N113" s="330"/>
      <c r="O113"/>
      <c r="P113"/>
      <c r="Q113" s="97"/>
      <c r="U113" s="467"/>
      <c r="V113" s="467"/>
      <c r="W113" s="425" t="s">
        <v>138</v>
      </c>
      <c r="X113" s="425"/>
      <c r="Y113" s="115"/>
      <c r="Z113" s="115"/>
      <c r="AA113" s="119"/>
      <c r="AB113" s="117">
        <f>$AB$106*AA113</f>
        <v>0</v>
      </c>
      <c r="AC113" s="117">
        <f>$AC$106*$AA113</f>
        <v>0</v>
      </c>
      <c r="AD113" s="117"/>
      <c r="AE113" s="117">
        <f>$AE$106*$AA113</f>
        <v>0</v>
      </c>
      <c r="AF113" s="117">
        <f>$AE$106*$AA113</f>
        <v>0</v>
      </c>
      <c r="AG113" s="118">
        <f t="shared" ref="AG113:AG115" si="144">SUM(AB113:AF113)</f>
        <v>0</v>
      </c>
    </row>
    <row r="114" spans="3:33" ht="14" customHeight="1" thickBot="1" x14ac:dyDescent="0.25">
      <c r="C114" s="304"/>
      <c r="D114" s="308"/>
      <c r="E114" s="306"/>
      <c r="F114"/>
      <c r="G114"/>
      <c r="H114"/>
      <c r="I114" s="97"/>
      <c r="J114" s="97"/>
      <c r="K114" s="465"/>
      <c r="L114" s="433" t="s">
        <v>139</v>
      </c>
      <c r="M114" s="433"/>
      <c r="N114" s="331">
        <f>N112+N113</f>
        <v>0</v>
      </c>
      <c r="O114" s="97"/>
      <c r="P114" s="97"/>
      <c r="Q114" s="97"/>
      <c r="U114" s="467"/>
      <c r="V114" s="467"/>
      <c r="W114" s="425" t="s">
        <v>140</v>
      </c>
      <c r="X114" s="425"/>
      <c r="Y114" s="115"/>
      <c r="Z114" s="115"/>
      <c r="AA114" s="119"/>
      <c r="AB114" s="117">
        <f>$AB$106*AA114</f>
        <v>0</v>
      </c>
      <c r="AC114" s="117">
        <f>$AC$106*$AA114</f>
        <v>0</v>
      </c>
      <c r="AD114" s="117"/>
      <c r="AE114" s="117">
        <f>$AC$106*$AA114</f>
        <v>0</v>
      </c>
      <c r="AF114" s="117">
        <f>$AC$106*$AA114</f>
        <v>0</v>
      </c>
      <c r="AG114" s="118">
        <f t="shared" si="144"/>
        <v>0</v>
      </c>
    </row>
    <row r="115" spans="3:33" ht="14" customHeight="1" thickBot="1" x14ac:dyDescent="0.25">
      <c r="C115" s="304"/>
      <c r="D115" s="308"/>
      <c r="E115" s="306"/>
      <c r="F115"/>
      <c r="G115"/>
      <c r="H115"/>
      <c r="I115" s="97"/>
      <c r="J115" s="97"/>
      <c r="K115" s="465"/>
      <c r="L115" s="424" t="s">
        <v>141</v>
      </c>
      <c r="M115" s="424"/>
      <c r="N115" s="331">
        <f>N111+N114</f>
        <v>0</v>
      </c>
      <c r="O115" s="97"/>
      <c r="P115" s="97"/>
      <c r="Q115" s="97"/>
      <c r="U115" s="467"/>
      <c r="V115" s="467"/>
      <c r="W115" s="425" t="s">
        <v>1183</v>
      </c>
      <c r="X115" s="425"/>
      <c r="Y115" s="115"/>
      <c r="Z115" s="115"/>
      <c r="AA115" s="119"/>
      <c r="AB115" s="117">
        <f>$AB$106*AA115</f>
        <v>0</v>
      </c>
      <c r="AC115" s="117">
        <f>$AC$106*$AA115</f>
        <v>0</v>
      </c>
      <c r="AD115" s="117"/>
      <c r="AE115" s="117">
        <f>$AC$106*$AA115</f>
        <v>0</v>
      </c>
      <c r="AF115" s="117">
        <f>$AC$106*$AA115</f>
        <v>0</v>
      </c>
      <c r="AG115" s="118">
        <f t="shared" si="144"/>
        <v>0</v>
      </c>
    </row>
    <row r="116" spans="3:33" ht="14" customHeight="1" thickBot="1" x14ac:dyDescent="0.25">
      <c r="C116" s="304"/>
      <c r="D116" s="308"/>
      <c r="E116" s="306"/>
      <c r="F116"/>
      <c r="G116"/>
      <c r="H116"/>
      <c r="I116" s="97"/>
      <c r="J116" s="97"/>
      <c r="K116" s="465"/>
      <c r="L116" s="120"/>
      <c r="M116" s="121"/>
      <c r="N116" s="89"/>
      <c r="O116" s="97"/>
      <c r="P116" s="97"/>
      <c r="Q116" s="97"/>
      <c r="U116" s="467"/>
      <c r="V116" s="467"/>
      <c r="W116" s="426" t="s">
        <v>125</v>
      </c>
      <c r="X116" s="426"/>
      <c r="Y116" s="122"/>
      <c r="Z116" s="122"/>
      <c r="AA116" s="123">
        <f>SUM(AA112:AA115)</f>
        <v>0.85</v>
      </c>
      <c r="AB116" s="124">
        <f>SUM(AB112:AB115)</f>
        <v>0</v>
      </c>
      <c r="AC116" s="124">
        <f>SUM(AC112:AC115)</f>
        <v>0</v>
      </c>
      <c r="AD116" s="124">
        <f t="shared" ref="AD116:AF116" si="145">SUM(AD112:AD115)</f>
        <v>0</v>
      </c>
      <c r="AE116" s="124">
        <f t="shared" si="145"/>
        <v>0</v>
      </c>
      <c r="AF116" s="124">
        <f t="shared" si="145"/>
        <v>0</v>
      </c>
      <c r="AG116" s="124">
        <f>SUM(AG112:AG115)</f>
        <v>0</v>
      </c>
    </row>
    <row r="117" spans="3:33" ht="14" customHeight="1" x14ac:dyDescent="0.2">
      <c r="C117" s="304"/>
      <c r="D117" s="308"/>
      <c r="E117" s="306"/>
      <c r="F117"/>
      <c r="G117"/>
      <c r="H117"/>
      <c r="I117" s="97"/>
      <c r="J117" s="97"/>
      <c r="K117" s="97"/>
      <c r="L117" s="97"/>
      <c r="M117" s="97"/>
      <c r="N117" s="97"/>
      <c r="O117" s="97"/>
      <c r="P117" s="97"/>
      <c r="Q117" s="97"/>
      <c r="AA117" s="125" t="s">
        <v>127</v>
      </c>
      <c r="AB117" s="126" t="e">
        <f>AB116/AB118</f>
        <v>#DIV/0!</v>
      </c>
      <c r="AC117" s="126" t="e">
        <f>AC116/AB118</f>
        <v>#DIV/0!</v>
      </c>
      <c r="AD117" s="126"/>
      <c r="AE117" s="126"/>
      <c r="AF117" s="126" t="e">
        <f>AF116/AB118</f>
        <v>#DIV/0!</v>
      </c>
      <c r="AG117" s="127"/>
    </row>
    <row r="118" spans="3:33" ht="14" customHeight="1" x14ac:dyDescent="0.2">
      <c r="C118" s="304"/>
      <c r="D118" s="308"/>
      <c r="E118" s="306"/>
      <c r="F118"/>
      <c r="G118"/>
      <c r="H118"/>
      <c r="I118" s="97"/>
      <c r="J118" s="97"/>
      <c r="K118" s="97"/>
      <c r="L118" s="97"/>
      <c r="M118" s="97"/>
      <c r="N118" s="97"/>
      <c r="O118" s="97"/>
      <c r="P118" s="97"/>
      <c r="Q118" s="97"/>
      <c r="AA118" s="125" t="s">
        <v>128</v>
      </c>
      <c r="AB118" s="436">
        <f>SUM(AB116:AF116)</f>
        <v>0</v>
      </c>
      <c r="AC118" s="436"/>
      <c r="AD118" s="436"/>
      <c r="AE118" s="436"/>
      <c r="AF118" s="436"/>
      <c r="AG118" s="127"/>
    </row>
    <row r="1048526" ht="12.75" customHeight="1" x14ac:dyDescent="0.2"/>
    <row r="1048527" ht="12.75" customHeight="1" x14ac:dyDescent="0.2"/>
    <row r="1048528" ht="12.75" customHeight="1" x14ac:dyDescent="0.2"/>
    <row r="1048529" ht="12.75" customHeight="1" x14ac:dyDescent="0.2"/>
    <row r="1048530" ht="12.75" customHeight="1" x14ac:dyDescent="0.2"/>
    <row r="1048531" ht="12.75" customHeight="1" x14ac:dyDescent="0.2"/>
    <row r="1048532" ht="12.75" customHeight="1" x14ac:dyDescent="0.2"/>
    <row r="1048533" ht="12.75" customHeight="1" x14ac:dyDescent="0.2"/>
    <row r="1048534" ht="12.75" customHeight="1" x14ac:dyDescent="0.2"/>
    <row r="1048535" ht="12.75" customHeight="1" x14ac:dyDescent="0.2"/>
    <row r="1048536" ht="12.75" customHeight="1" x14ac:dyDescent="0.2"/>
    <row r="1048537" ht="12.75" customHeight="1" x14ac:dyDescent="0.2"/>
    <row r="1048538" ht="12.75" customHeight="1" x14ac:dyDescent="0.2"/>
    <row r="1048539" ht="12.75" customHeight="1" x14ac:dyDescent="0.2"/>
    <row r="1048540" ht="12.75" customHeight="1" x14ac:dyDescent="0.2"/>
    <row r="1048541" ht="12.75" customHeight="1" x14ac:dyDescent="0.2"/>
    <row r="1048542" ht="12.75" customHeight="1" x14ac:dyDescent="0.2"/>
    <row r="1048543" ht="12.75" customHeight="1" x14ac:dyDescent="0.2"/>
    <row r="1048544" ht="12.75" customHeight="1" x14ac:dyDescent="0.2"/>
    <row r="1048545" ht="12.75" customHeight="1" x14ac:dyDescent="0.2"/>
    <row r="1048546" ht="12.75" customHeight="1" x14ac:dyDescent="0.2"/>
    <row r="1048547" ht="12.75" customHeight="1" x14ac:dyDescent="0.2"/>
    <row r="1048548" ht="12.75" customHeight="1" x14ac:dyDescent="0.2"/>
    <row r="1048549" ht="12.75" customHeight="1" x14ac:dyDescent="0.2"/>
    <row r="1048550" ht="12.75" customHeight="1" x14ac:dyDescent="0.2"/>
    <row r="1048551" ht="12.75" customHeight="1" x14ac:dyDescent="0.2"/>
    <row r="1048552" ht="12.75" customHeight="1" x14ac:dyDescent="0.2"/>
    <row r="1048553" ht="12.75" customHeight="1" x14ac:dyDescent="0.2"/>
    <row r="1048554" ht="12.75" customHeight="1" x14ac:dyDescent="0.2"/>
    <row r="1048555" ht="12.75" customHeight="1" x14ac:dyDescent="0.2"/>
    <row r="1048556" ht="12.75" customHeight="1" x14ac:dyDescent="0.2"/>
    <row r="1048557" ht="12.75" customHeight="1" x14ac:dyDescent="0.2"/>
    <row r="1048558" ht="12.75" customHeight="1" x14ac:dyDescent="0.2"/>
    <row r="1048559" ht="12.75" customHeight="1" x14ac:dyDescent="0.2"/>
    <row r="1048560" ht="12.75" customHeight="1" x14ac:dyDescent="0.2"/>
    <row r="1048561" ht="12.75" customHeight="1" x14ac:dyDescent="0.2"/>
    <row r="1048562" ht="12.75" customHeight="1" x14ac:dyDescent="0.2"/>
    <row r="1048563" ht="12.75" customHeight="1" x14ac:dyDescent="0.2"/>
    <row r="1048564" ht="12.75" customHeight="1" x14ac:dyDescent="0.2"/>
    <row r="1048565" ht="12.75" customHeight="1" x14ac:dyDescent="0.2"/>
    <row r="1048566" ht="12.75" customHeight="1" x14ac:dyDescent="0.2"/>
    <row r="1048567" ht="12.75" customHeight="1" x14ac:dyDescent="0.2"/>
  </sheetData>
  <mergeCells count="203">
    <mergeCell ref="D69:D75"/>
    <mergeCell ref="B85:B86"/>
    <mergeCell ref="C85:C86"/>
    <mergeCell ref="E78:E84"/>
    <mergeCell ref="E87:E93"/>
    <mergeCell ref="E69:E75"/>
    <mergeCell ref="AG69:AG75"/>
    <mergeCell ref="I70:I75"/>
    <mergeCell ref="K85:K86"/>
    <mergeCell ref="K22:K23"/>
    <mergeCell ref="L22:L23"/>
    <mergeCell ref="B24:B30"/>
    <mergeCell ref="C24:C30"/>
    <mergeCell ref="D24:D30"/>
    <mergeCell ref="E24:E30"/>
    <mergeCell ref="F24:F30"/>
    <mergeCell ref="G24:G30"/>
    <mergeCell ref="H24:H30"/>
    <mergeCell ref="I25:I30"/>
    <mergeCell ref="D78:D84"/>
    <mergeCell ref="D87:D93"/>
    <mergeCell ref="F69:F75"/>
    <mergeCell ref="G69:G75"/>
    <mergeCell ref="H69:H75"/>
    <mergeCell ref="B22:B23"/>
    <mergeCell ref="C22:C23"/>
    <mergeCell ref="F22:G22"/>
    <mergeCell ref="E51:E57"/>
    <mergeCell ref="F51:F57"/>
    <mergeCell ref="G51:G57"/>
    <mergeCell ref="H51:H57"/>
    <mergeCell ref="AG51:AG57"/>
    <mergeCell ref="I52:I57"/>
    <mergeCell ref="D51:D57"/>
    <mergeCell ref="F13:G13"/>
    <mergeCell ref="I13:J13"/>
    <mergeCell ref="K13:K14"/>
    <mergeCell ref="L13:L14"/>
    <mergeCell ref="L49:L50"/>
    <mergeCell ref="AG49:AG50"/>
    <mergeCell ref="I22:J22"/>
    <mergeCell ref="AB118:AF118"/>
    <mergeCell ref="D6:D12"/>
    <mergeCell ref="E6:E12"/>
    <mergeCell ref="D33:D39"/>
    <mergeCell ref="E33:E39"/>
    <mergeCell ref="D42:D48"/>
    <mergeCell ref="E42:E48"/>
    <mergeCell ref="B15:B21"/>
    <mergeCell ref="C15:C21"/>
    <mergeCell ref="D15:D21"/>
    <mergeCell ref="E15:E21"/>
    <mergeCell ref="F15:F21"/>
    <mergeCell ref="G15:G21"/>
    <mergeCell ref="H15:H21"/>
    <mergeCell ref="I16:I21"/>
    <mergeCell ref="E60:E66"/>
    <mergeCell ref="M108:Q108"/>
    <mergeCell ref="R108:V108"/>
    <mergeCell ref="W108:AA108"/>
    <mergeCell ref="AB108:AF108"/>
    <mergeCell ref="K110:K116"/>
    <mergeCell ref="L110:M110"/>
    <mergeCell ref="U110:V116"/>
    <mergeCell ref="B51:B57"/>
    <mergeCell ref="A49:A50"/>
    <mergeCell ref="B49:B50"/>
    <mergeCell ref="C49:C50"/>
    <mergeCell ref="F49:G49"/>
    <mergeCell ref="I49:J49"/>
    <mergeCell ref="K49:K50"/>
    <mergeCell ref="L97:L98"/>
    <mergeCell ref="AG97:AG98"/>
    <mergeCell ref="AG78:AG84"/>
    <mergeCell ref="AG85:AG86"/>
    <mergeCell ref="AG87:AG93"/>
    <mergeCell ref="A76:A77"/>
    <mergeCell ref="B76:B77"/>
    <mergeCell ref="C76:C77"/>
    <mergeCell ref="F76:G76"/>
    <mergeCell ref="I76:J76"/>
    <mergeCell ref="K76:K77"/>
    <mergeCell ref="L76:L77"/>
    <mergeCell ref="AG76:AG77"/>
    <mergeCell ref="A69:A75"/>
    <mergeCell ref="B69:B75"/>
    <mergeCell ref="C69:C75"/>
    <mergeCell ref="A51:A57"/>
    <mergeCell ref="C51:C57"/>
    <mergeCell ref="AA110:AA111"/>
    <mergeCell ref="AG110:AG111"/>
    <mergeCell ref="L111:M111"/>
    <mergeCell ref="L112:M112"/>
    <mergeCell ref="W112:X112"/>
    <mergeCell ref="L113:M113"/>
    <mergeCell ref="W113:X113"/>
    <mergeCell ref="L114:M114"/>
    <mergeCell ref="W114:X114"/>
    <mergeCell ref="L115:M115"/>
    <mergeCell ref="W115:X115"/>
    <mergeCell ref="W116:X116"/>
    <mergeCell ref="M96:Q96"/>
    <mergeCell ref="R96:V96"/>
    <mergeCell ref="W96:AA96"/>
    <mergeCell ref="AB96:AF96"/>
    <mergeCell ref="A78:A93"/>
    <mergeCell ref="B78:B84"/>
    <mergeCell ref="C78:C84"/>
    <mergeCell ref="F78:F84"/>
    <mergeCell ref="G78:G84"/>
    <mergeCell ref="H78:H84"/>
    <mergeCell ref="I79:I84"/>
    <mergeCell ref="F85:G85"/>
    <mergeCell ref="I85:J85"/>
    <mergeCell ref="L85:L86"/>
    <mergeCell ref="B87:B93"/>
    <mergeCell ref="C87:C93"/>
    <mergeCell ref="F87:F93"/>
    <mergeCell ref="G87:G93"/>
    <mergeCell ref="H87:H93"/>
    <mergeCell ref="I88:I93"/>
    <mergeCell ref="W110:X111"/>
    <mergeCell ref="A67:A68"/>
    <mergeCell ref="B67:B68"/>
    <mergeCell ref="C67:C68"/>
    <mergeCell ref="F67:G67"/>
    <mergeCell ref="I67:J67"/>
    <mergeCell ref="K67:K68"/>
    <mergeCell ref="L67:L68"/>
    <mergeCell ref="AG67:AG68"/>
    <mergeCell ref="D60:D66"/>
    <mergeCell ref="A58:A59"/>
    <mergeCell ref="B58:B59"/>
    <mergeCell ref="C58:C59"/>
    <mergeCell ref="F58:G58"/>
    <mergeCell ref="I58:J58"/>
    <mergeCell ref="K58:K59"/>
    <mergeCell ref="L58:L59"/>
    <mergeCell ref="AG58:AG59"/>
    <mergeCell ref="A60:A66"/>
    <mergeCell ref="B60:B66"/>
    <mergeCell ref="C60:C66"/>
    <mergeCell ref="F60:F66"/>
    <mergeCell ref="G60:G66"/>
    <mergeCell ref="H60:H66"/>
    <mergeCell ref="AG60:AG66"/>
    <mergeCell ref="I61:I66"/>
    <mergeCell ref="A33:A48"/>
    <mergeCell ref="B33:B39"/>
    <mergeCell ref="C33:C39"/>
    <mergeCell ref="F33:F39"/>
    <mergeCell ref="G33:G39"/>
    <mergeCell ref="H33:H39"/>
    <mergeCell ref="AG33:AG39"/>
    <mergeCell ref="I34:I39"/>
    <mergeCell ref="B40:B41"/>
    <mergeCell ref="C40:C41"/>
    <mergeCell ref="F40:G40"/>
    <mergeCell ref="I40:J40"/>
    <mergeCell ref="K40:K41"/>
    <mergeCell ref="L40:L41"/>
    <mergeCell ref="AG40:AG41"/>
    <mergeCell ref="B42:B48"/>
    <mergeCell ref="C42:C48"/>
    <mergeCell ref="F42:F48"/>
    <mergeCell ref="G42:G48"/>
    <mergeCell ref="H42:H48"/>
    <mergeCell ref="AG42:AG48"/>
    <mergeCell ref="I43:I48"/>
    <mergeCell ref="B6:B12"/>
    <mergeCell ref="C6:C12"/>
    <mergeCell ref="F6:F12"/>
    <mergeCell ref="G6:G12"/>
    <mergeCell ref="H6:H12"/>
    <mergeCell ref="AG6:AG12"/>
    <mergeCell ref="I7:I12"/>
    <mergeCell ref="A31:A32"/>
    <mergeCell ref="B31:B32"/>
    <mergeCell ref="C31:C32"/>
    <mergeCell ref="F31:G31"/>
    <mergeCell ref="I31:J31"/>
    <mergeCell ref="K31:K32"/>
    <mergeCell ref="L31:L32"/>
    <mergeCell ref="AG31:AG32"/>
    <mergeCell ref="AG15:AG21"/>
    <mergeCell ref="AG13:AG14"/>
    <mergeCell ref="AG22:AG23"/>
    <mergeCell ref="AG24:AG30"/>
    <mergeCell ref="A6:A30"/>
    <mergeCell ref="B13:B14"/>
    <mergeCell ref="C13:C14"/>
    <mergeCell ref="A2:AF2"/>
    <mergeCell ref="M3:Q3"/>
    <mergeCell ref="R3:V3"/>
    <mergeCell ref="W3:AA3"/>
    <mergeCell ref="AB3:AF3"/>
    <mergeCell ref="AG3:AG5"/>
    <mergeCell ref="A4:A5"/>
    <mergeCell ref="B4:B5"/>
    <mergeCell ref="C4:C5"/>
    <mergeCell ref="F4:G4"/>
    <mergeCell ref="I4:J4"/>
    <mergeCell ref="L4:L5"/>
  </mergeCells>
  <pageMargins left="0.78749999999999998" right="0.78749999999999998" top="1.05277777777778" bottom="1.05277777777778" header="0.78749999999999998" footer="0.78749999999999998"/>
  <pageSetup paperSize="9" scale="14" firstPageNumber="0" orientation="portrait" horizontalDpi="300" verticalDpi="300" r:id="rId1"/>
  <headerFooter>
    <oddHeader>&amp;C&amp;"Times New Roman,Normal"&amp;12&amp;A</oddHeader>
    <oddFooter>&amp;C&amp;"Times New Roman,Normal"&amp;12Page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2:W52"/>
  <sheetViews>
    <sheetView view="pageBreakPreview" topLeftCell="A32" zoomScale="88" zoomScaleNormal="100" zoomScalePageLayoutView="88" workbookViewId="0">
      <selection activeCell="Q18" sqref="Q18"/>
    </sheetView>
  </sheetViews>
  <sheetFormatPr baseColWidth="10" defaultColWidth="9.1640625" defaultRowHeight="15" x14ac:dyDescent="0.2"/>
  <cols>
    <col min="1" max="2" width="20.5" customWidth="1"/>
    <col min="3" max="3" width="17.1640625" customWidth="1"/>
    <col min="4" max="4" width="14.33203125" customWidth="1"/>
    <col min="5" max="5" width="20" customWidth="1"/>
    <col min="6" max="6" width="17.5" customWidth="1"/>
    <col min="7" max="8" width="15.5" customWidth="1"/>
    <col min="9" max="9" width="15.5" bestFit="1" customWidth="1"/>
    <col min="10" max="11" width="13.6640625" bestFit="1" customWidth="1"/>
    <col min="12" max="12" width="12.83203125" customWidth="1"/>
    <col min="13" max="13" width="14.1640625" customWidth="1"/>
    <col min="14" max="16" width="11.5"/>
    <col min="17" max="17" width="12.83203125" bestFit="1" customWidth="1"/>
    <col min="18" max="18" width="11.5"/>
    <col min="19" max="19" width="13.5" customWidth="1"/>
    <col min="20" max="1025" width="11.5"/>
  </cols>
  <sheetData>
    <row r="2" spans="1:19" ht="32.25" customHeight="1" x14ac:dyDescent="0.2">
      <c r="A2" s="480" t="s">
        <v>142</v>
      </c>
      <c r="B2" s="480"/>
      <c r="C2" s="480"/>
      <c r="D2" s="480"/>
      <c r="E2" s="480"/>
      <c r="F2" s="480"/>
      <c r="G2" s="480"/>
      <c r="H2" s="480"/>
      <c r="I2" s="480"/>
      <c r="J2" s="480"/>
      <c r="K2" s="480"/>
      <c r="L2" s="480"/>
      <c r="M2" s="480"/>
      <c r="N2" s="480"/>
      <c r="O2" s="480"/>
      <c r="P2" s="480"/>
      <c r="Q2" s="480"/>
    </row>
    <row r="4" spans="1:19" ht="15.75" customHeight="1" x14ac:dyDescent="0.2">
      <c r="A4" s="481" t="s">
        <v>143</v>
      </c>
      <c r="B4" s="481"/>
      <c r="C4" s="481"/>
      <c r="D4" s="481"/>
      <c r="E4" s="481"/>
      <c r="F4" s="481"/>
      <c r="G4" s="481"/>
      <c r="H4" s="481"/>
      <c r="I4" s="481"/>
      <c r="J4" s="481"/>
      <c r="K4" s="481"/>
      <c r="L4" s="481"/>
      <c r="M4" s="481"/>
      <c r="N4" s="481"/>
      <c r="O4" s="481"/>
      <c r="P4" s="481"/>
      <c r="Q4" s="481"/>
    </row>
    <row r="5" spans="1:19" ht="15.75" customHeight="1" x14ac:dyDescent="0.2">
      <c r="A5" s="128"/>
      <c r="B5" s="128"/>
      <c r="C5" s="128"/>
      <c r="D5" s="128"/>
      <c r="E5" s="128"/>
      <c r="F5" s="128"/>
      <c r="G5" s="128"/>
      <c r="H5" s="128"/>
      <c r="I5" s="128"/>
      <c r="J5" s="128"/>
      <c r="K5" s="128"/>
      <c r="L5" s="128"/>
      <c r="M5" s="128"/>
      <c r="N5" s="128"/>
      <c r="O5" s="128"/>
      <c r="P5" s="128"/>
      <c r="Q5" s="128"/>
    </row>
    <row r="6" spans="1:19" ht="27" customHeight="1" x14ac:dyDescent="0.2">
      <c r="A6" s="482" t="s">
        <v>144</v>
      </c>
      <c r="B6" s="482"/>
      <c r="C6" s="482"/>
      <c r="D6" s="482"/>
      <c r="E6" s="482"/>
      <c r="F6" s="482"/>
      <c r="G6" s="482"/>
      <c r="H6" s="482"/>
      <c r="I6" s="482"/>
      <c r="J6" s="482"/>
      <c r="K6" s="482"/>
      <c r="L6" s="482"/>
      <c r="M6" s="482"/>
      <c r="N6" s="482"/>
      <c r="O6" s="482"/>
      <c r="P6" s="482"/>
      <c r="Q6" s="482"/>
    </row>
    <row r="7" spans="1:19" ht="16" x14ac:dyDescent="0.2">
      <c r="A7" s="129"/>
      <c r="B7" s="128"/>
      <c r="C7" s="128"/>
      <c r="D7" s="128"/>
      <c r="E7" s="128"/>
      <c r="F7" s="128"/>
      <c r="G7" s="128"/>
      <c r="H7" s="128"/>
      <c r="I7" s="128"/>
      <c r="J7" s="128"/>
      <c r="K7" s="128"/>
      <c r="L7" s="128"/>
      <c r="M7" s="128"/>
      <c r="N7" s="128"/>
      <c r="O7" s="128"/>
      <c r="P7" s="128"/>
      <c r="Q7" s="128"/>
    </row>
    <row r="8" spans="1:19" ht="27" customHeight="1" x14ac:dyDescent="0.2">
      <c r="A8" s="478" t="s">
        <v>145</v>
      </c>
      <c r="B8" s="478"/>
      <c r="C8" s="478"/>
      <c r="D8" s="478"/>
      <c r="E8" s="478"/>
      <c r="F8" s="478"/>
      <c r="G8" s="478"/>
      <c r="H8" s="478"/>
      <c r="I8" s="478"/>
      <c r="J8" s="478"/>
      <c r="K8" s="478"/>
      <c r="L8" s="478"/>
      <c r="M8" s="478"/>
      <c r="N8" s="478"/>
      <c r="O8" s="478"/>
      <c r="P8" s="478"/>
      <c r="Q8" s="478"/>
    </row>
    <row r="9" spans="1:19" ht="27" customHeight="1" x14ac:dyDescent="0.2">
      <c r="A9" s="483" t="s">
        <v>146</v>
      </c>
      <c r="B9" s="483"/>
      <c r="C9" s="483"/>
      <c r="D9" s="483"/>
      <c r="E9" s="483"/>
      <c r="F9" s="483"/>
      <c r="G9" s="483"/>
      <c r="H9" s="483"/>
      <c r="I9" s="483"/>
      <c r="J9" s="483"/>
      <c r="K9" s="483"/>
      <c r="L9" s="483"/>
      <c r="M9" s="483"/>
      <c r="N9" s="483"/>
      <c r="O9" s="483"/>
      <c r="P9" s="483"/>
      <c r="Q9" s="483"/>
    </row>
    <row r="10" spans="1:19" ht="26.75" customHeight="1" x14ac:dyDescent="0.2">
      <c r="A10" s="478" t="s">
        <v>147</v>
      </c>
      <c r="B10" s="478"/>
      <c r="C10" s="478"/>
      <c r="D10" s="478"/>
      <c r="E10" s="478"/>
      <c r="F10" s="478"/>
      <c r="G10" s="478"/>
      <c r="H10" s="478"/>
      <c r="I10" s="478"/>
      <c r="J10" s="478"/>
      <c r="K10" s="478"/>
      <c r="L10" s="478"/>
      <c r="M10" s="478"/>
      <c r="N10" s="478"/>
      <c r="O10" s="478"/>
      <c r="P10" s="478"/>
      <c r="Q10" s="478"/>
    </row>
    <row r="11" spans="1:19" ht="16" x14ac:dyDescent="0.2">
      <c r="B11" s="129"/>
      <c r="C11" s="128"/>
      <c r="D11" s="128"/>
      <c r="E11" s="128"/>
      <c r="F11" s="128"/>
      <c r="G11" s="128"/>
      <c r="H11" s="128"/>
      <c r="I11" s="128"/>
      <c r="J11" s="128"/>
      <c r="K11" s="128"/>
      <c r="L11" s="128"/>
      <c r="M11" s="128"/>
      <c r="N11" s="128"/>
      <c r="O11" s="128"/>
      <c r="P11" s="128"/>
      <c r="Q11" s="128"/>
      <c r="R11" s="128"/>
    </row>
    <row r="12" spans="1:19" ht="24" customHeight="1" x14ac:dyDescent="0.2">
      <c r="B12" s="130"/>
      <c r="C12" s="130"/>
      <c r="D12" s="130"/>
      <c r="E12" s="130"/>
      <c r="F12" s="130"/>
      <c r="G12" s="130"/>
      <c r="H12" s="130"/>
      <c r="I12" s="130"/>
      <c r="J12" s="479" t="s">
        <v>148</v>
      </c>
      <c r="K12" s="479"/>
      <c r="L12" s="479" t="s">
        <v>149</v>
      </c>
      <c r="M12" s="479"/>
      <c r="N12" s="479" t="s">
        <v>150</v>
      </c>
      <c r="O12" s="479"/>
      <c r="P12" s="130"/>
      <c r="Q12" s="130"/>
      <c r="R12" s="130"/>
    </row>
    <row r="13" spans="1:19" ht="96" x14ac:dyDescent="0.2">
      <c r="A13" s="131" t="s">
        <v>151</v>
      </c>
      <c r="B13" s="131" t="s">
        <v>152</v>
      </c>
      <c r="C13" s="132" t="s">
        <v>153</v>
      </c>
      <c r="D13" s="132" t="s">
        <v>154</v>
      </c>
      <c r="E13" s="132" t="s">
        <v>155</v>
      </c>
      <c r="F13" s="132" t="s">
        <v>156</v>
      </c>
      <c r="G13" s="133" t="s">
        <v>157</v>
      </c>
      <c r="H13" s="131" t="s">
        <v>158</v>
      </c>
      <c r="I13" s="134" t="s">
        <v>159</v>
      </c>
      <c r="J13" s="132" t="s">
        <v>160</v>
      </c>
      <c r="K13" s="132" t="s">
        <v>161</v>
      </c>
      <c r="L13" s="132" t="s">
        <v>162</v>
      </c>
      <c r="M13" s="132" t="s">
        <v>163</v>
      </c>
      <c r="N13" s="133" t="s">
        <v>164</v>
      </c>
      <c r="O13" s="133" t="s">
        <v>165</v>
      </c>
      <c r="P13" s="132" t="s">
        <v>166</v>
      </c>
      <c r="Q13" s="132" t="s">
        <v>167</v>
      </c>
      <c r="R13" s="132" t="s">
        <v>168</v>
      </c>
      <c r="S13" s="132" t="s">
        <v>169</v>
      </c>
    </row>
    <row r="14" spans="1:19" ht="64" x14ac:dyDescent="0.2">
      <c r="A14" s="135"/>
      <c r="B14" s="135" t="s">
        <v>170</v>
      </c>
      <c r="C14" s="135"/>
      <c r="D14" s="135"/>
      <c r="E14" s="135" t="s">
        <v>171</v>
      </c>
      <c r="F14" s="135" t="s">
        <v>172</v>
      </c>
      <c r="G14" s="136" t="s">
        <v>173</v>
      </c>
      <c r="H14" s="135" t="s">
        <v>174</v>
      </c>
      <c r="I14" s="135" t="s">
        <v>175</v>
      </c>
      <c r="J14" s="135" t="s">
        <v>176</v>
      </c>
      <c r="K14" s="135" t="s">
        <v>177</v>
      </c>
      <c r="L14" s="135" t="s">
        <v>178</v>
      </c>
      <c r="M14" s="135" t="s">
        <v>179</v>
      </c>
      <c r="N14" s="135" t="s">
        <v>180</v>
      </c>
      <c r="O14" s="135" t="s">
        <v>181</v>
      </c>
      <c r="P14" s="135" t="s">
        <v>182</v>
      </c>
      <c r="Q14" s="135" t="s">
        <v>183</v>
      </c>
      <c r="R14" s="135" t="s">
        <v>184</v>
      </c>
      <c r="S14" s="135"/>
    </row>
    <row r="15" spans="1:19" ht="16" x14ac:dyDescent="0.2">
      <c r="A15" s="143" t="s">
        <v>1170</v>
      </c>
      <c r="B15" s="137"/>
      <c r="C15" s="253"/>
      <c r="D15" s="253"/>
      <c r="E15" s="253"/>
      <c r="F15" s="137"/>
      <c r="G15" s="137"/>
      <c r="H15" s="137"/>
      <c r="I15" s="138"/>
      <c r="J15" s="139"/>
      <c r="K15" s="139"/>
      <c r="L15" s="140"/>
      <c r="M15" s="140"/>
      <c r="N15" s="140"/>
      <c r="O15" s="140"/>
      <c r="P15" s="256" t="str">
        <f t="shared" ref="P15:P23" si="0">IF(J15&gt;0,J15/K15,"")</f>
        <v/>
      </c>
      <c r="Q15" s="141" t="str">
        <f t="shared" ref="Q15:Q23" si="1">IF(J15&gt;0,I15*P15,"")</f>
        <v/>
      </c>
      <c r="R15" s="142" t="str">
        <f t="shared" ref="R15:R23" si="2">IF(J15&gt;0,I15/K15,"")</f>
        <v/>
      </c>
      <c r="S15" s="137"/>
    </row>
    <row r="16" spans="1:19" ht="16" x14ac:dyDescent="0.2">
      <c r="A16" s="143" t="s">
        <v>1170</v>
      </c>
      <c r="B16" s="143"/>
      <c r="C16" s="254"/>
      <c r="D16" s="254"/>
      <c r="E16" s="254"/>
      <c r="F16" s="143"/>
      <c r="G16" s="143"/>
      <c r="H16" s="143"/>
      <c r="I16" s="144"/>
      <c r="J16" s="145"/>
      <c r="K16" s="145"/>
      <c r="L16" s="140"/>
      <c r="M16" s="140"/>
      <c r="N16" s="140"/>
      <c r="O16" s="140"/>
      <c r="P16" s="256" t="str">
        <f t="shared" si="0"/>
        <v/>
      </c>
      <c r="Q16" s="141" t="str">
        <f t="shared" si="1"/>
        <v/>
      </c>
      <c r="R16" s="141" t="str">
        <f t="shared" si="2"/>
        <v/>
      </c>
      <c r="S16" s="143"/>
    </row>
    <row r="17" spans="1:20" ht="16" x14ac:dyDescent="0.2">
      <c r="A17" s="143" t="s">
        <v>1170</v>
      </c>
      <c r="B17" s="143"/>
      <c r="C17" s="255"/>
      <c r="D17" s="255"/>
      <c r="E17" s="254"/>
      <c r="F17" s="143"/>
      <c r="G17" s="143"/>
      <c r="H17" s="143"/>
      <c r="I17" s="144"/>
      <c r="J17" s="145"/>
      <c r="K17" s="145"/>
      <c r="L17" s="140"/>
      <c r="M17" s="140"/>
      <c r="N17" s="140"/>
      <c r="O17" s="140"/>
      <c r="P17" s="256" t="str">
        <f t="shared" si="0"/>
        <v/>
      </c>
      <c r="Q17" s="141" t="str">
        <f t="shared" si="1"/>
        <v/>
      </c>
      <c r="R17" s="141" t="str">
        <f t="shared" si="2"/>
        <v/>
      </c>
      <c r="S17" s="143"/>
    </row>
    <row r="18" spans="1:20" ht="16" x14ac:dyDescent="0.2">
      <c r="A18" s="143" t="s">
        <v>1170</v>
      </c>
      <c r="B18" s="143"/>
      <c r="C18" s="282"/>
      <c r="D18" s="282"/>
      <c r="E18" s="282"/>
      <c r="F18" s="143"/>
      <c r="G18" s="143"/>
      <c r="H18" s="143"/>
      <c r="I18" s="283"/>
      <c r="J18" s="284"/>
      <c r="K18" s="145"/>
      <c r="L18" s="140"/>
      <c r="M18" s="140"/>
      <c r="N18" s="140"/>
      <c r="O18" s="140"/>
      <c r="P18" s="256" t="str">
        <f t="shared" si="0"/>
        <v/>
      </c>
      <c r="Q18" s="141" t="str">
        <f t="shared" si="1"/>
        <v/>
      </c>
      <c r="R18" s="141" t="str">
        <f t="shared" si="2"/>
        <v/>
      </c>
      <c r="S18" s="143"/>
    </row>
    <row r="19" spans="1:20" ht="16" x14ac:dyDescent="0.2">
      <c r="A19" s="143" t="s">
        <v>1170</v>
      </c>
      <c r="B19" s="143"/>
      <c r="C19" s="259"/>
      <c r="D19" s="143"/>
      <c r="E19" s="143"/>
      <c r="F19" s="143"/>
      <c r="G19" s="143"/>
      <c r="H19" s="143"/>
      <c r="I19" s="144"/>
      <c r="J19" s="145"/>
      <c r="K19" s="145"/>
      <c r="L19" s="140"/>
      <c r="M19" s="140"/>
      <c r="N19" s="140"/>
      <c r="O19" s="140"/>
      <c r="P19" s="256" t="str">
        <f t="shared" si="0"/>
        <v/>
      </c>
      <c r="Q19" s="141" t="str">
        <f t="shared" si="1"/>
        <v/>
      </c>
      <c r="R19" s="141" t="str">
        <f t="shared" si="2"/>
        <v/>
      </c>
      <c r="S19" s="143"/>
      <c r="T19" s="11"/>
    </row>
    <row r="20" spans="1:20" ht="16" x14ac:dyDescent="0.2">
      <c r="A20" s="143" t="s">
        <v>1170</v>
      </c>
      <c r="B20" s="143"/>
      <c r="C20" s="259"/>
      <c r="D20" s="143"/>
      <c r="E20" s="143"/>
      <c r="F20" s="143"/>
      <c r="G20" s="143"/>
      <c r="H20" s="143"/>
      <c r="I20" s="144"/>
      <c r="J20" s="145"/>
      <c r="K20" s="145"/>
      <c r="L20" s="140"/>
      <c r="M20" s="140"/>
      <c r="N20" s="140"/>
      <c r="O20" s="140"/>
      <c r="P20" s="256" t="str">
        <f t="shared" si="0"/>
        <v/>
      </c>
      <c r="Q20" s="141" t="str">
        <f t="shared" si="1"/>
        <v/>
      </c>
      <c r="R20" s="141" t="str">
        <f t="shared" si="2"/>
        <v/>
      </c>
      <c r="S20" s="143"/>
      <c r="T20" s="11"/>
    </row>
    <row r="21" spans="1:20" ht="16" x14ac:dyDescent="0.2">
      <c r="A21" s="143"/>
      <c r="B21" s="143"/>
      <c r="C21" s="143"/>
      <c r="D21" s="143"/>
      <c r="E21" s="143"/>
      <c r="F21" s="143"/>
      <c r="G21" s="143"/>
      <c r="H21" s="143"/>
      <c r="I21" s="144"/>
      <c r="J21" s="145"/>
      <c r="K21" s="145"/>
      <c r="L21" s="140"/>
      <c r="M21" s="140"/>
      <c r="N21" s="140"/>
      <c r="O21" s="140"/>
      <c r="P21" s="140" t="str">
        <f t="shared" si="0"/>
        <v/>
      </c>
      <c r="Q21" s="141" t="str">
        <f t="shared" si="1"/>
        <v/>
      </c>
      <c r="R21" s="141" t="str">
        <f t="shared" si="2"/>
        <v/>
      </c>
      <c r="S21" s="143"/>
    </row>
    <row r="22" spans="1:20" ht="16" x14ac:dyDescent="0.2">
      <c r="A22" s="146"/>
      <c r="B22" s="146"/>
      <c r="C22" s="146"/>
      <c r="D22" s="146"/>
      <c r="E22" s="146"/>
      <c r="F22" s="146"/>
      <c r="G22" s="146"/>
      <c r="H22" s="146"/>
      <c r="I22" s="147"/>
      <c r="J22" s="148"/>
      <c r="K22" s="148"/>
      <c r="L22" s="140"/>
      <c r="M22" s="140"/>
      <c r="N22" s="140"/>
      <c r="O22" s="140"/>
      <c r="P22" s="140" t="str">
        <f t="shared" si="0"/>
        <v/>
      </c>
      <c r="Q22" s="141" t="str">
        <f t="shared" si="1"/>
        <v/>
      </c>
      <c r="R22" s="149" t="str">
        <f t="shared" si="2"/>
        <v/>
      </c>
      <c r="S22" s="146"/>
    </row>
    <row r="23" spans="1:20" ht="16" x14ac:dyDescent="0.2">
      <c r="A23" s="146"/>
      <c r="B23" s="146"/>
      <c r="C23" s="146"/>
      <c r="D23" s="146"/>
      <c r="E23" s="146"/>
      <c r="F23" s="146"/>
      <c r="G23" s="146"/>
      <c r="H23" s="146"/>
      <c r="I23" s="147"/>
      <c r="J23" s="148"/>
      <c r="K23" s="148"/>
      <c r="L23" s="140"/>
      <c r="M23" s="140"/>
      <c r="N23" s="140"/>
      <c r="O23" s="140"/>
      <c r="P23" s="140" t="str">
        <f t="shared" si="0"/>
        <v/>
      </c>
      <c r="Q23" s="141" t="str">
        <f t="shared" si="1"/>
        <v/>
      </c>
      <c r="R23" s="149" t="str">
        <f t="shared" si="2"/>
        <v/>
      </c>
      <c r="S23" s="146"/>
    </row>
    <row r="24" spans="1:20" ht="16" x14ac:dyDescent="0.2">
      <c r="B24" s="150" t="s">
        <v>185</v>
      </c>
      <c r="C24" s="150"/>
      <c r="D24" s="150"/>
      <c r="E24" s="150"/>
      <c r="F24" s="150"/>
      <c r="G24" s="150"/>
      <c r="H24" s="150"/>
      <c r="I24" s="151">
        <f>SUM(I15:I23)</f>
        <v>0</v>
      </c>
      <c r="J24" s="152">
        <f>SUM(J15:J23)</f>
        <v>0</v>
      </c>
      <c r="K24" s="152">
        <f>SUM(K15:K23)</f>
        <v>0</v>
      </c>
      <c r="L24" s="153"/>
      <c r="M24" s="153"/>
      <c r="N24" s="153"/>
      <c r="O24" s="153"/>
      <c r="P24" s="153"/>
      <c r="Q24" s="154">
        <f>SUM(Q15:Q23)</f>
        <v>0</v>
      </c>
      <c r="R24" s="155"/>
      <c r="S24" s="150"/>
    </row>
    <row r="25" spans="1:20" ht="16" x14ac:dyDescent="0.2">
      <c r="A25" s="143" t="s">
        <v>1170</v>
      </c>
      <c r="B25" s="137"/>
      <c r="C25" s="253"/>
      <c r="D25" s="253"/>
      <c r="E25" s="253"/>
      <c r="F25" s="137"/>
      <c r="G25" s="137"/>
      <c r="H25" s="137"/>
      <c r="I25" s="138"/>
      <c r="J25" s="139"/>
      <c r="K25" s="139"/>
      <c r="L25" s="140"/>
      <c r="M25" s="140"/>
      <c r="N25" s="140"/>
      <c r="O25" s="140"/>
      <c r="P25" s="256" t="str">
        <f t="shared" ref="P25:P30" si="3">IF(J25&gt;0,J25/K25,"")</f>
        <v/>
      </c>
      <c r="Q25" s="141" t="str">
        <f t="shared" ref="Q25:Q30" si="4">IF(J25&gt;0,I25*P25,"")</f>
        <v/>
      </c>
      <c r="R25" s="142" t="str">
        <f t="shared" ref="R25:R30" si="5">IF(J25&gt;0,I25/K25,"")</f>
        <v/>
      </c>
      <c r="S25" s="137"/>
    </row>
    <row r="26" spans="1:20" ht="16" x14ac:dyDescent="0.2">
      <c r="A26" s="143" t="s">
        <v>1170</v>
      </c>
      <c r="B26" s="143"/>
      <c r="C26" s="254"/>
      <c r="D26" s="254"/>
      <c r="E26" s="254"/>
      <c r="F26" s="143"/>
      <c r="G26" s="143"/>
      <c r="H26" s="143"/>
      <c r="I26" s="144"/>
      <c r="J26" s="145"/>
      <c r="K26" s="145"/>
      <c r="L26" s="140"/>
      <c r="M26" s="140"/>
      <c r="N26" s="140"/>
      <c r="O26" s="140"/>
      <c r="P26" s="256" t="str">
        <f t="shared" si="3"/>
        <v/>
      </c>
      <c r="Q26" s="141" t="str">
        <f t="shared" si="4"/>
        <v/>
      </c>
      <c r="R26" s="141" t="str">
        <f t="shared" si="5"/>
        <v/>
      </c>
      <c r="S26" s="143"/>
    </row>
    <row r="27" spans="1:20" ht="16" x14ac:dyDescent="0.2">
      <c r="A27" s="143" t="s">
        <v>1170</v>
      </c>
      <c r="B27" s="143"/>
      <c r="C27" s="255"/>
      <c r="D27" s="255"/>
      <c r="E27" s="254"/>
      <c r="F27" s="143"/>
      <c r="G27" s="143"/>
      <c r="H27" s="143"/>
      <c r="I27" s="144"/>
      <c r="J27" s="145"/>
      <c r="K27" s="145"/>
      <c r="L27" s="140"/>
      <c r="M27" s="140"/>
      <c r="N27" s="140"/>
      <c r="O27" s="140"/>
      <c r="P27" s="256" t="str">
        <f t="shared" si="3"/>
        <v/>
      </c>
      <c r="Q27" s="141" t="str">
        <f t="shared" si="4"/>
        <v/>
      </c>
      <c r="R27" s="141" t="str">
        <f t="shared" si="5"/>
        <v/>
      </c>
      <c r="S27" s="143"/>
    </row>
    <row r="28" spans="1:20" ht="16" x14ac:dyDescent="0.2">
      <c r="A28" s="143" t="s">
        <v>1170</v>
      </c>
      <c r="B28" s="143"/>
      <c r="C28" s="282"/>
      <c r="D28" s="282"/>
      <c r="E28" s="282"/>
      <c r="F28" s="143"/>
      <c r="G28" s="143"/>
      <c r="H28" s="143"/>
      <c r="I28" s="283"/>
      <c r="J28" s="284"/>
      <c r="K28" s="145"/>
      <c r="L28" s="140"/>
      <c r="M28" s="140"/>
      <c r="N28" s="140"/>
      <c r="O28" s="140"/>
      <c r="P28" s="256" t="str">
        <f t="shared" si="3"/>
        <v/>
      </c>
      <c r="Q28" s="141" t="str">
        <f t="shared" si="4"/>
        <v/>
      </c>
      <c r="R28" s="141" t="str">
        <f t="shared" si="5"/>
        <v/>
      </c>
      <c r="S28" s="143"/>
    </row>
    <row r="29" spans="1:20" ht="16" x14ac:dyDescent="0.2">
      <c r="A29" s="143" t="s">
        <v>1170</v>
      </c>
      <c r="B29" s="143"/>
      <c r="C29" s="259"/>
      <c r="D29" s="143"/>
      <c r="E29" s="143"/>
      <c r="F29" s="143"/>
      <c r="G29" s="143"/>
      <c r="H29" s="143"/>
      <c r="I29" s="144"/>
      <c r="J29" s="145"/>
      <c r="K29" s="145"/>
      <c r="L29" s="140"/>
      <c r="M29" s="140"/>
      <c r="N29" s="140"/>
      <c r="O29" s="140"/>
      <c r="P29" s="256" t="str">
        <f t="shared" si="3"/>
        <v/>
      </c>
      <c r="Q29" s="141" t="str">
        <f t="shared" si="4"/>
        <v/>
      </c>
      <c r="R29" s="141" t="str">
        <f t="shared" si="5"/>
        <v/>
      </c>
      <c r="S29" s="143"/>
      <c r="T29" s="11"/>
    </row>
    <row r="30" spans="1:20" ht="16" x14ac:dyDescent="0.2">
      <c r="A30" s="143" t="s">
        <v>1170</v>
      </c>
      <c r="B30" s="143"/>
      <c r="C30" s="259"/>
      <c r="D30" s="143"/>
      <c r="E30" s="143"/>
      <c r="F30" s="143"/>
      <c r="G30" s="143"/>
      <c r="H30" s="143"/>
      <c r="I30" s="144"/>
      <c r="J30" s="145"/>
      <c r="K30" s="145"/>
      <c r="L30" s="140"/>
      <c r="M30" s="140"/>
      <c r="N30" s="140"/>
      <c r="O30" s="140"/>
      <c r="P30" s="256" t="str">
        <f t="shared" si="3"/>
        <v/>
      </c>
      <c r="Q30" s="141" t="str">
        <f t="shared" si="4"/>
        <v/>
      </c>
      <c r="R30" s="141" t="str">
        <f t="shared" si="5"/>
        <v/>
      </c>
      <c r="S30" s="143"/>
      <c r="T30" s="11"/>
    </row>
    <row r="31" spans="1:20" ht="16" x14ac:dyDescent="0.2">
      <c r="A31" s="146"/>
      <c r="B31" s="146"/>
      <c r="C31" s="146"/>
      <c r="D31" s="146"/>
      <c r="E31" s="146"/>
      <c r="F31" s="146"/>
      <c r="G31" s="146"/>
      <c r="H31" s="146"/>
      <c r="I31" s="147"/>
      <c r="J31" s="148"/>
      <c r="K31" s="148"/>
      <c r="L31" s="140"/>
      <c r="M31" s="140"/>
      <c r="N31" s="140"/>
      <c r="O31" s="140"/>
      <c r="P31" s="140" t="str">
        <f t="shared" ref="P31:P32" si="6">IF(J31&gt;0,J31/K31,"")</f>
        <v/>
      </c>
      <c r="Q31" s="141" t="str">
        <f t="shared" ref="Q31:Q32" si="7">IF(J31&gt;0,I31*P31,"")</f>
        <v/>
      </c>
      <c r="R31" s="141" t="str">
        <f t="shared" ref="R31:R32" si="8">IF(J31&gt;0,I31/K31,"")</f>
        <v/>
      </c>
      <c r="S31" s="146"/>
    </row>
    <row r="32" spans="1:20" ht="16" x14ac:dyDescent="0.2">
      <c r="A32" s="146"/>
      <c r="B32" s="146"/>
      <c r="C32" s="146"/>
      <c r="D32" s="146"/>
      <c r="E32" s="146"/>
      <c r="F32" s="146"/>
      <c r="G32" s="146"/>
      <c r="H32" s="146"/>
      <c r="I32" s="147"/>
      <c r="J32" s="148"/>
      <c r="K32" s="148"/>
      <c r="L32" s="140"/>
      <c r="M32" s="140"/>
      <c r="N32" s="140"/>
      <c r="O32" s="140"/>
      <c r="P32" s="140" t="str">
        <f t="shared" si="6"/>
        <v/>
      </c>
      <c r="Q32" s="141" t="str">
        <f t="shared" si="7"/>
        <v/>
      </c>
      <c r="R32" s="141" t="str">
        <f t="shared" si="8"/>
        <v/>
      </c>
      <c r="S32" s="146"/>
    </row>
    <row r="33" spans="1:23" ht="16" x14ac:dyDescent="0.2">
      <c r="B33" s="156" t="s">
        <v>186</v>
      </c>
      <c r="C33" s="156"/>
      <c r="D33" s="156"/>
      <c r="E33" s="156"/>
      <c r="F33" s="156"/>
      <c r="G33" s="156"/>
      <c r="H33" s="156"/>
      <c r="I33" s="151">
        <f>SUM(I25:I32)</f>
        <v>0</v>
      </c>
      <c r="J33" s="152">
        <f>SUM(J25:J32)</f>
        <v>0</v>
      </c>
      <c r="K33" s="152">
        <f>SUM(K25:K32)</f>
        <v>0</v>
      </c>
      <c r="L33" s="153"/>
      <c r="M33" s="153"/>
      <c r="N33" s="153"/>
      <c r="O33" s="153"/>
      <c r="P33" s="153"/>
      <c r="Q33" s="154">
        <f>SUM(Q25:Q32)</f>
        <v>0</v>
      </c>
      <c r="R33" s="155"/>
      <c r="S33" s="156"/>
    </row>
    <row r="34" spans="1:23" ht="16" x14ac:dyDescent="0.2">
      <c r="A34" s="143" t="s">
        <v>1170</v>
      </c>
      <c r="B34" s="137"/>
      <c r="C34" s="253"/>
      <c r="D34" s="253"/>
      <c r="E34" s="253"/>
      <c r="F34" s="137"/>
      <c r="G34" s="137"/>
      <c r="H34" s="137"/>
      <c r="I34" s="138"/>
      <c r="J34" s="139"/>
      <c r="K34" s="139"/>
      <c r="L34" s="140"/>
      <c r="M34" s="140"/>
      <c r="N34" s="140"/>
      <c r="O34" s="140"/>
      <c r="P34" s="256" t="str">
        <f t="shared" ref="P34:P39" si="9">IF(J34&gt;0,J34/K34,"")</f>
        <v/>
      </c>
      <c r="Q34" s="141" t="str">
        <f t="shared" ref="Q34:Q39" si="10">IF(J34&gt;0,I34*P34,"")</f>
        <v/>
      </c>
      <c r="R34" s="142" t="str">
        <f t="shared" ref="R34:R39" si="11">IF(J34&gt;0,I34/K34,"")</f>
        <v/>
      </c>
      <c r="S34" s="137"/>
    </row>
    <row r="35" spans="1:23" ht="16" x14ac:dyDescent="0.2">
      <c r="A35" s="143" t="s">
        <v>1170</v>
      </c>
      <c r="B35" s="143"/>
      <c r="C35" s="254"/>
      <c r="D35" s="254"/>
      <c r="E35" s="254"/>
      <c r="F35" s="143"/>
      <c r="G35" s="143"/>
      <c r="H35" s="143"/>
      <c r="I35" s="144"/>
      <c r="J35" s="145"/>
      <c r="K35" s="145"/>
      <c r="L35" s="140"/>
      <c r="M35" s="140"/>
      <c r="N35" s="140"/>
      <c r="O35" s="140"/>
      <c r="P35" s="256" t="str">
        <f t="shared" si="9"/>
        <v/>
      </c>
      <c r="Q35" s="141" t="str">
        <f t="shared" si="10"/>
        <v/>
      </c>
      <c r="R35" s="141" t="str">
        <f t="shared" si="11"/>
        <v/>
      </c>
      <c r="S35" s="143"/>
    </row>
    <row r="36" spans="1:23" ht="16" x14ac:dyDescent="0.2">
      <c r="A36" s="143" t="s">
        <v>1170</v>
      </c>
      <c r="B36" s="143"/>
      <c r="C36" s="255"/>
      <c r="D36" s="255"/>
      <c r="E36" s="254"/>
      <c r="F36" s="143"/>
      <c r="G36" s="143"/>
      <c r="H36" s="143"/>
      <c r="I36" s="144"/>
      <c r="J36" s="145"/>
      <c r="K36" s="145"/>
      <c r="L36" s="140"/>
      <c r="M36" s="140"/>
      <c r="N36" s="140"/>
      <c r="O36" s="140"/>
      <c r="P36" s="256" t="str">
        <f t="shared" si="9"/>
        <v/>
      </c>
      <c r="Q36" s="141" t="str">
        <f t="shared" si="10"/>
        <v/>
      </c>
      <c r="R36" s="141" t="str">
        <f t="shared" si="11"/>
        <v/>
      </c>
      <c r="S36" s="143"/>
    </row>
    <row r="37" spans="1:23" ht="16" x14ac:dyDescent="0.2">
      <c r="A37" s="143" t="s">
        <v>1170</v>
      </c>
      <c r="B37" s="143"/>
      <c r="C37" s="282"/>
      <c r="D37" s="282"/>
      <c r="E37" s="282"/>
      <c r="F37" s="143"/>
      <c r="G37" s="143"/>
      <c r="H37" s="143"/>
      <c r="I37" s="283"/>
      <c r="J37" s="284"/>
      <c r="K37" s="145"/>
      <c r="L37" s="140"/>
      <c r="M37" s="140"/>
      <c r="N37" s="140"/>
      <c r="O37" s="140"/>
      <c r="P37" s="256" t="str">
        <f t="shared" si="9"/>
        <v/>
      </c>
      <c r="Q37" s="141" t="str">
        <f t="shared" si="10"/>
        <v/>
      </c>
      <c r="R37" s="141" t="str">
        <f t="shared" si="11"/>
        <v/>
      </c>
      <c r="S37" s="143"/>
    </row>
    <row r="38" spans="1:23" ht="16" x14ac:dyDescent="0.2">
      <c r="A38" s="143" t="s">
        <v>1170</v>
      </c>
      <c r="B38" s="143"/>
      <c r="C38" s="259"/>
      <c r="D38" s="143"/>
      <c r="E38" s="143"/>
      <c r="F38" s="143"/>
      <c r="G38" s="143"/>
      <c r="H38" s="143"/>
      <c r="I38" s="144"/>
      <c r="J38" s="145"/>
      <c r="K38" s="145"/>
      <c r="L38" s="140"/>
      <c r="M38" s="140"/>
      <c r="N38" s="140"/>
      <c r="O38" s="140"/>
      <c r="P38" s="256" t="str">
        <f t="shared" si="9"/>
        <v/>
      </c>
      <c r="Q38" s="141" t="str">
        <f t="shared" si="10"/>
        <v/>
      </c>
      <c r="R38" s="141" t="str">
        <f t="shared" si="11"/>
        <v/>
      </c>
      <c r="S38" s="146"/>
      <c r="T38" s="11"/>
    </row>
    <row r="39" spans="1:23" ht="16" x14ac:dyDescent="0.2">
      <c r="A39" s="143" t="s">
        <v>1170</v>
      </c>
      <c r="B39" s="143"/>
      <c r="C39" s="259"/>
      <c r="D39" s="143"/>
      <c r="E39" s="143"/>
      <c r="F39" s="143"/>
      <c r="G39" s="143"/>
      <c r="H39" s="143"/>
      <c r="I39" s="144"/>
      <c r="J39" s="145"/>
      <c r="K39" s="145"/>
      <c r="L39" s="140"/>
      <c r="M39" s="140"/>
      <c r="N39" s="140"/>
      <c r="O39" s="140"/>
      <c r="P39" s="256" t="str">
        <f t="shared" si="9"/>
        <v/>
      </c>
      <c r="Q39" s="141" t="str">
        <f t="shared" si="10"/>
        <v/>
      </c>
      <c r="R39" s="141" t="str">
        <f t="shared" si="11"/>
        <v/>
      </c>
      <c r="S39" s="146"/>
      <c r="T39" s="11"/>
    </row>
    <row r="40" spans="1:23" ht="16" x14ac:dyDescent="0.2">
      <c r="A40" s="146"/>
      <c r="B40" s="146"/>
      <c r="C40" s="146"/>
      <c r="D40" s="146"/>
      <c r="E40" s="146"/>
      <c r="F40" s="146"/>
      <c r="G40" s="146"/>
      <c r="H40" s="146"/>
      <c r="I40" s="147"/>
      <c r="J40" s="148"/>
      <c r="K40" s="145"/>
      <c r="L40" s="140"/>
      <c r="M40" s="140"/>
      <c r="N40" s="140"/>
      <c r="O40" s="140"/>
      <c r="P40" s="140" t="str">
        <f t="shared" ref="P40:P41" si="12">IF(J40&gt;0,J40/K40,"")</f>
        <v/>
      </c>
      <c r="Q40" s="141" t="str">
        <f t="shared" ref="Q40:Q41" si="13">IF(J40&gt;0,I40*P40,"")</f>
        <v/>
      </c>
      <c r="R40" s="141" t="str">
        <f t="shared" ref="R40:R41" si="14">IF(J40&gt;0,I40/K40,"")</f>
        <v/>
      </c>
      <c r="S40" s="146"/>
    </row>
    <row r="41" spans="1:23" ht="16" x14ac:dyDescent="0.2">
      <c r="A41" s="146"/>
      <c r="B41" s="146"/>
      <c r="C41" s="146"/>
      <c r="D41" s="146"/>
      <c r="E41" s="146"/>
      <c r="F41" s="146"/>
      <c r="G41" s="146"/>
      <c r="H41" s="146"/>
      <c r="I41" s="147"/>
      <c r="J41" s="148"/>
      <c r="K41" s="145"/>
      <c r="L41" s="140"/>
      <c r="M41" s="140"/>
      <c r="N41" s="140"/>
      <c r="O41" s="140"/>
      <c r="P41" s="140" t="str">
        <f t="shared" si="12"/>
        <v/>
      </c>
      <c r="Q41" s="141" t="str">
        <f t="shared" si="13"/>
        <v/>
      </c>
      <c r="R41" s="141" t="str">
        <f t="shared" si="14"/>
        <v/>
      </c>
      <c r="S41" s="146"/>
    </row>
    <row r="42" spans="1:23" ht="16" x14ac:dyDescent="0.2">
      <c r="B42" s="156" t="s">
        <v>187</v>
      </c>
      <c r="C42" s="156"/>
      <c r="D42" s="156"/>
      <c r="E42" s="156"/>
      <c r="F42" s="156"/>
      <c r="G42" s="156"/>
      <c r="H42" s="156"/>
      <c r="I42" s="151">
        <f>SUM(I34:I39)</f>
        <v>0</v>
      </c>
      <c r="J42" s="152">
        <f>SUM(J34:J39)</f>
        <v>0</v>
      </c>
      <c r="K42" s="152">
        <f>SUM(K34:K39)</f>
        <v>0</v>
      </c>
      <c r="L42" s="153"/>
      <c r="M42" s="153"/>
      <c r="N42" s="153"/>
      <c r="O42" s="153"/>
      <c r="P42" s="153"/>
      <c r="Q42" s="154">
        <f>SUM(Q34:Q39)</f>
        <v>0</v>
      </c>
      <c r="R42" s="155"/>
      <c r="S42" s="156"/>
      <c r="W42" s="157"/>
    </row>
    <row r="43" spans="1:23" ht="16" x14ac:dyDescent="0.2">
      <c r="A43" s="137"/>
      <c r="B43" s="137"/>
      <c r="C43" s="137"/>
      <c r="D43" s="137"/>
      <c r="E43" s="137"/>
      <c r="F43" s="137"/>
      <c r="G43" s="137"/>
      <c r="H43" s="137"/>
      <c r="I43" s="144"/>
      <c r="J43" s="145"/>
      <c r="K43" s="145"/>
      <c r="L43" s="140"/>
      <c r="M43" s="140"/>
      <c r="N43" s="140"/>
      <c r="O43" s="140"/>
      <c r="P43" s="140" t="str">
        <f t="shared" ref="P43:P50" si="15">IF(J43&gt;0,J43/K43,"")</f>
        <v/>
      </c>
      <c r="Q43" s="141" t="str">
        <f t="shared" ref="Q43:Q50" si="16">IF(J43&gt;0,I43*P43,"")</f>
        <v/>
      </c>
      <c r="R43" s="141" t="str">
        <f t="shared" ref="R43:R50" si="17">IF(J43&gt;0,I43/K43,"")</f>
        <v/>
      </c>
      <c r="S43" s="137"/>
      <c r="W43" s="157"/>
    </row>
    <row r="44" spans="1:23" ht="16" x14ac:dyDescent="0.2">
      <c r="A44" s="143"/>
      <c r="B44" s="143"/>
      <c r="C44" s="143"/>
      <c r="D44" s="143"/>
      <c r="E44" s="143"/>
      <c r="F44" s="143"/>
      <c r="G44" s="143"/>
      <c r="H44" s="143"/>
      <c r="I44" s="144"/>
      <c r="J44" s="145"/>
      <c r="K44" s="145"/>
      <c r="L44" s="140"/>
      <c r="M44" s="140"/>
      <c r="N44" s="140"/>
      <c r="O44" s="140"/>
      <c r="P44" s="140" t="str">
        <f t="shared" si="15"/>
        <v/>
      </c>
      <c r="Q44" s="141" t="str">
        <f t="shared" si="16"/>
        <v/>
      </c>
      <c r="R44" s="141" t="str">
        <f t="shared" si="17"/>
        <v/>
      </c>
      <c r="S44" s="143"/>
      <c r="W44" s="157"/>
    </row>
    <row r="45" spans="1:23" ht="16" x14ac:dyDescent="0.2">
      <c r="A45" s="143"/>
      <c r="B45" s="143"/>
      <c r="C45" s="143"/>
      <c r="D45" s="143"/>
      <c r="E45" s="143"/>
      <c r="F45" s="143"/>
      <c r="G45" s="143"/>
      <c r="H45" s="143"/>
      <c r="I45" s="144"/>
      <c r="J45" s="145"/>
      <c r="K45" s="145"/>
      <c r="L45" s="140"/>
      <c r="M45" s="140"/>
      <c r="N45" s="140"/>
      <c r="O45" s="140"/>
      <c r="P45" s="140" t="str">
        <f t="shared" si="15"/>
        <v/>
      </c>
      <c r="Q45" s="141" t="str">
        <f t="shared" si="16"/>
        <v/>
      </c>
      <c r="R45" s="141" t="str">
        <f t="shared" si="17"/>
        <v/>
      </c>
      <c r="S45" s="143"/>
      <c r="W45" s="157"/>
    </row>
    <row r="46" spans="1:23" ht="16" x14ac:dyDescent="0.2">
      <c r="A46" s="143"/>
      <c r="B46" s="143"/>
      <c r="C46" s="143"/>
      <c r="D46" s="143"/>
      <c r="E46" s="143"/>
      <c r="F46" s="143"/>
      <c r="G46" s="143"/>
      <c r="H46" s="143"/>
      <c r="I46" s="144"/>
      <c r="J46" s="145"/>
      <c r="K46" s="145"/>
      <c r="L46" s="140"/>
      <c r="M46" s="140"/>
      <c r="N46" s="140"/>
      <c r="O46" s="140"/>
      <c r="P46" s="140" t="str">
        <f t="shared" si="15"/>
        <v/>
      </c>
      <c r="Q46" s="141" t="str">
        <f t="shared" si="16"/>
        <v/>
      </c>
      <c r="R46" s="141" t="str">
        <f t="shared" si="17"/>
        <v/>
      </c>
      <c r="S46" s="143"/>
      <c r="W46" s="157"/>
    </row>
    <row r="47" spans="1:23" ht="16" x14ac:dyDescent="0.2">
      <c r="A47" s="143"/>
      <c r="B47" s="143"/>
      <c r="C47" s="143"/>
      <c r="D47" s="143"/>
      <c r="E47" s="143"/>
      <c r="F47" s="143"/>
      <c r="G47" s="143"/>
      <c r="H47" s="143"/>
      <c r="I47" s="144"/>
      <c r="J47" s="145"/>
      <c r="K47" s="145"/>
      <c r="L47" s="140"/>
      <c r="M47" s="140"/>
      <c r="N47" s="140"/>
      <c r="O47" s="140"/>
      <c r="P47" s="140" t="str">
        <f t="shared" si="15"/>
        <v/>
      </c>
      <c r="Q47" s="141" t="str">
        <f t="shared" si="16"/>
        <v/>
      </c>
      <c r="R47" s="141" t="str">
        <f t="shared" si="17"/>
        <v/>
      </c>
      <c r="S47" s="143"/>
      <c r="W47" s="157"/>
    </row>
    <row r="48" spans="1:23" ht="16" x14ac:dyDescent="0.2">
      <c r="A48" s="143"/>
      <c r="B48" s="143"/>
      <c r="C48" s="143"/>
      <c r="D48" s="143"/>
      <c r="E48" s="143"/>
      <c r="F48" s="143"/>
      <c r="G48" s="143"/>
      <c r="H48" s="143"/>
      <c r="I48" s="144"/>
      <c r="J48" s="145"/>
      <c r="K48" s="145"/>
      <c r="L48" s="140"/>
      <c r="M48" s="140"/>
      <c r="N48" s="140"/>
      <c r="O48" s="140"/>
      <c r="P48" s="140" t="str">
        <f t="shared" si="15"/>
        <v/>
      </c>
      <c r="Q48" s="141" t="str">
        <f t="shared" si="16"/>
        <v/>
      </c>
      <c r="R48" s="141" t="str">
        <f t="shared" si="17"/>
        <v/>
      </c>
      <c r="S48" s="143"/>
      <c r="W48" s="157"/>
    </row>
    <row r="49" spans="1:23" ht="16" x14ac:dyDescent="0.2">
      <c r="A49" s="146"/>
      <c r="B49" s="146"/>
      <c r="C49" s="146"/>
      <c r="D49" s="146"/>
      <c r="E49" s="146"/>
      <c r="F49" s="146"/>
      <c r="G49" s="146"/>
      <c r="H49" s="146"/>
      <c r="I49" s="147"/>
      <c r="J49" s="148"/>
      <c r="K49" s="148"/>
      <c r="L49" s="140"/>
      <c r="M49" s="140"/>
      <c r="N49" s="140"/>
      <c r="O49" s="140"/>
      <c r="P49" s="140" t="str">
        <f t="shared" si="15"/>
        <v/>
      </c>
      <c r="Q49" s="141" t="str">
        <f t="shared" si="16"/>
        <v/>
      </c>
      <c r="R49" s="141" t="str">
        <f t="shared" si="17"/>
        <v/>
      </c>
      <c r="S49" s="146"/>
      <c r="W49" s="157"/>
    </row>
    <row r="50" spans="1:23" ht="16" x14ac:dyDescent="0.2">
      <c r="A50" s="146"/>
      <c r="B50" s="146"/>
      <c r="C50" s="146"/>
      <c r="D50" s="146"/>
      <c r="E50" s="146"/>
      <c r="F50" s="146"/>
      <c r="G50" s="146"/>
      <c r="H50" s="146"/>
      <c r="I50" s="147"/>
      <c r="J50" s="148"/>
      <c r="K50" s="148"/>
      <c r="L50" s="140"/>
      <c r="M50" s="140"/>
      <c r="N50" s="140"/>
      <c r="O50" s="140"/>
      <c r="P50" s="140" t="str">
        <f t="shared" si="15"/>
        <v/>
      </c>
      <c r="Q50" s="141" t="str">
        <f t="shared" si="16"/>
        <v/>
      </c>
      <c r="R50" s="141" t="str">
        <f t="shared" si="17"/>
        <v/>
      </c>
      <c r="S50" s="146"/>
      <c r="W50" s="157"/>
    </row>
    <row r="51" spans="1:23" ht="16" x14ac:dyDescent="0.2">
      <c r="B51" s="158" t="s">
        <v>188</v>
      </c>
      <c r="C51" s="158"/>
      <c r="D51" s="158"/>
      <c r="E51" s="158"/>
      <c r="F51" s="158"/>
      <c r="G51" s="158"/>
      <c r="H51" s="158"/>
      <c r="I51" s="159">
        <f>SUM(I43:I50)</f>
        <v>0</v>
      </c>
      <c r="J51" s="160">
        <f>SUM(J43:J50)</f>
        <v>0</v>
      </c>
      <c r="K51" s="160">
        <f>SUM(K43:K50)</f>
        <v>0</v>
      </c>
      <c r="L51" s="161"/>
      <c r="M51" s="161"/>
      <c r="N51" s="161"/>
      <c r="O51" s="161"/>
      <c r="P51" s="161"/>
      <c r="Q51" s="162">
        <f>SUM(Q43:Q48)</f>
        <v>0</v>
      </c>
      <c r="R51" s="162"/>
      <c r="S51" s="158"/>
      <c r="W51" s="157"/>
    </row>
    <row r="52" spans="1:23" x14ac:dyDescent="0.2">
      <c r="B52" s="163" t="s">
        <v>189</v>
      </c>
      <c r="C52" s="163"/>
      <c r="D52" s="163"/>
      <c r="E52" s="163"/>
      <c r="F52" s="163"/>
      <c r="G52" s="163"/>
      <c r="H52" s="163"/>
      <c r="I52" s="164">
        <f>I24+I33+I42+I51</f>
        <v>0</v>
      </c>
      <c r="J52" s="164">
        <f>J24+J33+J42+J51</f>
        <v>0</v>
      </c>
      <c r="K52" s="164">
        <f>K24+K33+K42+K51</f>
        <v>0</v>
      </c>
      <c r="L52" s="165"/>
      <c r="M52" s="165"/>
      <c r="N52" s="165"/>
      <c r="O52" s="165"/>
      <c r="P52" s="165"/>
      <c r="Q52" s="166">
        <f>Q24+Q33+Q42+Q51</f>
        <v>0</v>
      </c>
      <c r="R52" s="155"/>
      <c r="S52" s="163"/>
      <c r="W52" s="157"/>
    </row>
  </sheetData>
  <mergeCells count="9">
    <mergeCell ref="A10:Q10"/>
    <mergeCell ref="J12:K12"/>
    <mergeCell ref="L12:M12"/>
    <mergeCell ref="N12:O12"/>
    <mergeCell ref="A2:Q2"/>
    <mergeCell ref="A4:Q4"/>
    <mergeCell ref="A6:Q6"/>
    <mergeCell ref="A8:Q8"/>
    <mergeCell ref="A9:Q9"/>
  </mergeCells>
  <pageMargins left="0.45138888888888901" right="0.46527777777777801" top="0.718055555555556" bottom="0.60833333333333295" header="0.452777777777778" footer="0.343055555555556"/>
  <pageSetup paperSize="9" scale="63" firstPageNumber="0" orientation="portrait" horizontalDpi="300" verticalDpi="300" r:id="rId1"/>
  <headerFooter>
    <oddHeader>&amp;C&amp;"Times New Roman,Normal"&amp;12&amp;A</oddHeader>
    <oddFooter>&amp;C&amp;"Times New Roman,Normal"&amp;12Page &amp;P</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B13"/>
  <sheetViews>
    <sheetView tabSelected="1" view="pageBreakPreview" zoomScale="88" zoomScaleNormal="100" zoomScalePageLayoutView="88" workbookViewId="0">
      <selection activeCell="F14" sqref="F14"/>
    </sheetView>
  </sheetViews>
  <sheetFormatPr baseColWidth="10" defaultColWidth="9.1640625" defaultRowHeight="15" x14ac:dyDescent="0.2"/>
  <cols>
    <col min="1" max="1" width="28.33203125" customWidth="1"/>
    <col min="2" max="2" width="15.1640625" customWidth="1"/>
    <col min="3" max="1025" width="11.5" customWidth="1"/>
  </cols>
  <sheetData>
    <row r="1" spans="1:2" x14ac:dyDescent="0.2">
      <c r="A1" s="167"/>
    </row>
    <row r="2" spans="1:2" x14ac:dyDescent="0.2">
      <c r="A2" s="167" t="s">
        <v>190</v>
      </c>
    </row>
    <row r="4" spans="1:2" x14ac:dyDescent="0.2">
      <c r="A4" s="1" t="s">
        <v>191</v>
      </c>
    </row>
    <row r="5" spans="1:2" x14ac:dyDescent="0.2">
      <c r="A5" s="168" t="s">
        <v>192</v>
      </c>
    </row>
    <row r="6" spans="1:2" x14ac:dyDescent="0.2">
      <c r="A6" t="s">
        <v>193</v>
      </c>
    </row>
    <row r="8" spans="1:2" x14ac:dyDescent="0.2">
      <c r="A8" t="s">
        <v>194</v>
      </c>
    </row>
    <row r="9" spans="1:2" x14ac:dyDescent="0.2">
      <c r="A9" s="1" t="s">
        <v>146</v>
      </c>
    </row>
    <row r="11" spans="1:2" x14ac:dyDescent="0.2">
      <c r="B11" s="353" t="s">
        <v>36</v>
      </c>
    </row>
    <row r="12" spans="1:2" ht="32" x14ac:dyDescent="0.2">
      <c r="A12" s="169" t="s">
        <v>195</v>
      </c>
      <c r="B12" s="367">
        <f>'1-B Détail des frais de personn'!Q52</f>
        <v>0</v>
      </c>
    </row>
    <row r="13" spans="1:2" ht="32" x14ac:dyDescent="0.2">
      <c r="A13" s="169" t="s">
        <v>196</v>
      </c>
      <c r="B13" s="368">
        <f>0.15*B12</f>
        <v>0</v>
      </c>
    </row>
  </sheetData>
  <pageMargins left="0.45138888888888901" right="0.46527777777777801" top="0.718055555555556" bottom="0.60833333333333295" header="0.452777777777778" footer="0.343055555555556"/>
  <pageSetup paperSize="9" scale="52" firstPageNumber="0" orientation="portrait" horizontalDpi="300" verticalDpi="300" r:id="rId1"/>
  <headerFooter>
    <oddHeader>&amp;C&amp;"Times New Roman,Normal"&amp;12&amp;A</oddHeader>
    <oddFooter>&amp;C&amp;"Times New Roman,Normal"&amp;12Page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59999389629810485"/>
  </sheetPr>
  <dimension ref="A2:L168"/>
  <sheetViews>
    <sheetView view="pageBreakPreview" zoomScale="88" zoomScaleNormal="84" zoomScalePageLayoutView="88" workbookViewId="0">
      <selection activeCell="AK1" sqref="AK1"/>
    </sheetView>
  </sheetViews>
  <sheetFormatPr baseColWidth="10" defaultColWidth="9.1640625" defaultRowHeight="15" x14ac:dyDescent="0.2"/>
  <cols>
    <col min="1" max="1" width="22.5" customWidth="1"/>
    <col min="2" max="2" width="20.5" customWidth="1"/>
    <col min="3" max="3" width="23.33203125" customWidth="1"/>
    <col min="4" max="7" width="16" customWidth="1"/>
    <col min="8" max="8" width="14.33203125" customWidth="1"/>
    <col min="9" max="10" width="26.5" bestFit="1" customWidth="1"/>
    <col min="11" max="11" width="17.83203125" customWidth="1"/>
    <col min="12" max="1025" width="9.1640625" customWidth="1"/>
  </cols>
  <sheetData>
    <row r="2" spans="1:11" ht="16" x14ac:dyDescent="0.2">
      <c r="A2" s="170" t="s">
        <v>197</v>
      </c>
      <c r="B2" s="171"/>
      <c r="C2" s="171"/>
      <c r="D2" s="171"/>
      <c r="E2" s="171"/>
      <c r="F2" s="171"/>
      <c r="H2" s="172"/>
      <c r="I2" s="57"/>
      <c r="J2" s="57"/>
      <c r="K2" s="57"/>
    </row>
    <row r="3" spans="1:11" x14ac:dyDescent="0.2">
      <c r="A3" s="173"/>
      <c r="B3" s="171"/>
      <c r="C3" s="171"/>
      <c r="D3" s="171"/>
      <c r="E3" s="171"/>
      <c r="F3" s="171"/>
      <c r="H3" s="172"/>
      <c r="I3" s="57"/>
      <c r="J3" s="57"/>
      <c r="K3" s="57"/>
    </row>
    <row r="4" spans="1:11" ht="14" customHeight="1" x14ac:dyDescent="0.2">
      <c r="A4" s="478" t="s">
        <v>198</v>
      </c>
      <c r="B4" s="478"/>
      <c r="C4" s="478"/>
      <c r="D4" s="478"/>
      <c r="E4" s="478"/>
      <c r="F4" s="478"/>
      <c r="G4" s="478"/>
      <c r="H4" s="478"/>
      <c r="I4" s="478"/>
      <c r="J4" s="478"/>
      <c r="K4" s="478"/>
    </row>
    <row r="5" spans="1:11" ht="14" customHeight="1" x14ac:dyDescent="0.2">
      <c r="A5" s="484" t="s">
        <v>146</v>
      </c>
      <c r="B5" s="484"/>
      <c r="C5" s="484"/>
      <c r="D5" s="484"/>
      <c r="E5" s="484"/>
      <c r="F5" s="484"/>
      <c r="G5" s="484"/>
      <c r="H5" s="484"/>
      <c r="I5" s="484"/>
      <c r="J5" s="484"/>
      <c r="K5" s="484"/>
    </row>
    <row r="6" spans="1:11" x14ac:dyDescent="0.2">
      <c r="A6" s="174"/>
      <c r="B6" s="171"/>
      <c r="C6" s="171"/>
      <c r="D6" s="171"/>
      <c r="E6" s="171"/>
      <c r="F6" s="171"/>
      <c r="G6" s="174"/>
      <c r="H6" s="172"/>
      <c r="I6" s="175"/>
      <c r="J6" s="175"/>
      <c r="K6" s="175"/>
    </row>
    <row r="7" spans="1:11" ht="14" customHeight="1" x14ac:dyDescent="0.2">
      <c r="A7" s="485" t="s">
        <v>199</v>
      </c>
      <c r="B7" s="485"/>
      <c r="C7" s="485"/>
      <c r="D7" s="485"/>
      <c r="E7" s="485"/>
      <c r="F7" s="485"/>
      <c r="G7" s="485"/>
      <c r="H7" s="485"/>
      <c r="I7" s="485"/>
      <c r="J7" s="485"/>
      <c r="K7" s="485"/>
    </row>
    <row r="8" spans="1:11" ht="14" customHeight="1" x14ac:dyDescent="0.2">
      <c r="A8" s="478" t="s">
        <v>200</v>
      </c>
      <c r="B8" s="478"/>
      <c r="C8" s="478"/>
      <c r="D8" s="478"/>
      <c r="E8" s="478"/>
      <c r="F8" s="478"/>
      <c r="G8" s="478"/>
      <c r="H8" s="478"/>
      <c r="I8" s="478"/>
      <c r="J8" s="478"/>
      <c r="K8" s="478"/>
    </row>
    <row r="9" spans="1:11" ht="14" customHeight="1" x14ac:dyDescent="0.2">
      <c r="A9" s="478" t="s">
        <v>201</v>
      </c>
      <c r="B9" s="478"/>
      <c r="C9" s="478"/>
      <c r="D9" s="478"/>
      <c r="E9" s="478"/>
      <c r="F9" s="478"/>
      <c r="G9" s="478"/>
      <c r="H9" s="478"/>
      <c r="I9" s="478"/>
      <c r="J9" s="478"/>
      <c r="K9" s="478"/>
    </row>
    <row r="10" spans="1:11" ht="14" customHeight="1" x14ac:dyDescent="0.2">
      <c r="A10" s="478" t="s">
        <v>202</v>
      </c>
      <c r="B10" s="478"/>
      <c r="C10" s="478"/>
      <c r="D10" s="478"/>
      <c r="E10" s="478"/>
      <c r="F10" s="478"/>
      <c r="G10" s="478"/>
      <c r="H10" s="478"/>
      <c r="I10" s="478"/>
      <c r="J10" s="478"/>
      <c r="K10" s="478"/>
    </row>
    <row r="11" spans="1:11" ht="14" customHeight="1" x14ac:dyDescent="0.2">
      <c r="A11" s="478" t="s">
        <v>203</v>
      </c>
      <c r="B11" s="478"/>
      <c r="C11" s="478"/>
      <c r="D11" s="478"/>
      <c r="E11" s="478"/>
      <c r="F11" s="478"/>
      <c r="G11" s="478"/>
      <c r="H11" s="478"/>
      <c r="I11" s="478"/>
      <c r="J11" s="478"/>
      <c r="K11" s="478"/>
    </row>
    <row r="12" spans="1:11" ht="14" customHeight="1" x14ac:dyDescent="0.2">
      <c r="A12" s="478" t="s">
        <v>204</v>
      </c>
      <c r="B12" s="478"/>
      <c r="C12" s="478"/>
      <c r="D12" s="478"/>
      <c r="E12" s="478"/>
      <c r="F12" s="478"/>
      <c r="G12" s="478"/>
      <c r="H12" s="478"/>
      <c r="I12" s="478"/>
      <c r="J12" s="478"/>
      <c r="K12" s="478"/>
    </row>
    <row r="13" spans="1:11" x14ac:dyDescent="0.2">
      <c r="A13" s="174"/>
      <c r="B13" s="171"/>
      <c r="C13" s="171"/>
      <c r="D13" s="171"/>
      <c r="E13" s="171"/>
      <c r="F13" s="171"/>
      <c r="G13" s="174"/>
      <c r="H13" s="172"/>
      <c r="I13" s="175"/>
      <c r="J13" s="175"/>
      <c r="K13" s="175"/>
    </row>
    <row r="14" spans="1:11" ht="14" customHeight="1" x14ac:dyDescent="0.2">
      <c r="A14" s="478" t="s">
        <v>205</v>
      </c>
      <c r="B14" s="478"/>
      <c r="C14" s="478"/>
      <c r="D14" s="478"/>
      <c r="E14" s="478"/>
      <c r="F14" s="478"/>
      <c r="G14" s="478"/>
      <c r="H14" s="478"/>
      <c r="I14" s="478"/>
      <c r="J14" s="478"/>
      <c r="K14" s="478"/>
    </row>
    <row r="15" spans="1:11" ht="14" customHeight="1" x14ac:dyDescent="0.2">
      <c r="A15" s="478" t="s">
        <v>206</v>
      </c>
      <c r="B15" s="478"/>
      <c r="C15" s="478"/>
      <c r="D15" s="478"/>
      <c r="E15" s="478"/>
      <c r="F15" s="478"/>
      <c r="G15" s="478"/>
      <c r="H15" s="478"/>
      <c r="I15" s="478"/>
      <c r="J15" s="478"/>
      <c r="K15" s="478"/>
    </row>
    <row r="16" spans="1:11" x14ac:dyDescent="0.2">
      <c r="A16" s="478"/>
      <c r="B16" s="478"/>
      <c r="C16" s="478"/>
      <c r="D16" s="478"/>
      <c r="E16" s="478"/>
      <c r="F16" s="478"/>
      <c r="G16" s="478"/>
      <c r="H16" s="478"/>
      <c r="I16" s="478"/>
      <c r="J16" s="478"/>
      <c r="K16" s="478"/>
    </row>
    <row r="17" spans="1:11" ht="14" customHeight="1" x14ac:dyDescent="0.2">
      <c r="A17" s="486" t="s">
        <v>207</v>
      </c>
      <c r="B17" s="486"/>
      <c r="C17" s="486"/>
      <c r="D17" s="486"/>
      <c r="E17" s="486"/>
      <c r="F17" s="486"/>
      <c r="G17" s="486"/>
      <c r="H17" s="486"/>
      <c r="I17" s="486"/>
      <c r="J17" s="486"/>
      <c r="K17" s="486"/>
    </row>
    <row r="18" spans="1:11" x14ac:dyDescent="0.2">
      <c r="A18" s="176"/>
      <c r="B18" s="171"/>
      <c r="C18" s="171"/>
      <c r="D18" s="171"/>
      <c r="E18" s="171"/>
      <c r="F18" s="171"/>
      <c r="G18" s="174"/>
      <c r="H18" s="172"/>
      <c r="I18" s="175"/>
      <c r="J18" s="175"/>
      <c r="K18" s="175"/>
    </row>
    <row r="19" spans="1:11" x14ac:dyDescent="0.2">
      <c r="A19" s="173"/>
      <c r="B19" s="171"/>
      <c r="C19" s="171"/>
      <c r="D19" s="171"/>
      <c r="E19" s="171"/>
      <c r="F19" s="171"/>
      <c r="H19" s="172"/>
      <c r="I19" s="57"/>
      <c r="J19" s="57"/>
      <c r="K19" s="57"/>
    </row>
    <row r="20" spans="1:11" ht="16" x14ac:dyDescent="0.2">
      <c r="A20" s="177" t="s">
        <v>208</v>
      </c>
      <c r="B20" s="178"/>
      <c r="C20" s="178"/>
      <c r="D20" s="178"/>
      <c r="E20" s="178"/>
      <c r="F20" s="178"/>
      <c r="G20" s="179"/>
      <c r="H20" s="175"/>
      <c r="I20" s="175"/>
      <c r="J20" s="175"/>
      <c r="K20" s="175"/>
    </row>
    <row r="21" spans="1:11" x14ac:dyDescent="0.2">
      <c r="A21" s="57"/>
      <c r="B21" s="178"/>
      <c r="C21" s="178"/>
      <c r="D21" s="178"/>
      <c r="E21" s="178"/>
      <c r="F21" s="178"/>
      <c r="G21" s="179"/>
      <c r="H21" s="175"/>
      <c r="I21" s="175"/>
      <c r="J21" s="175"/>
      <c r="K21" s="175"/>
    </row>
    <row r="22" spans="1:11" ht="48" x14ac:dyDescent="0.2">
      <c r="A22" s="133" t="s">
        <v>209</v>
      </c>
      <c r="B22" s="133" t="s">
        <v>210</v>
      </c>
      <c r="C22" s="133" t="s">
        <v>211</v>
      </c>
      <c r="D22" s="133" t="s">
        <v>156</v>
      </c>
      <c r="E22" s="133" t="s">
        <v>157</v>
      </c>
      <c r="F22" s="133" t="s">
        <v>212</v>
      </c>
      <c r="G22" s="133" t="s">
        <v>213</v>
      </c>
      <c r="H22" s="133" t="s">
        <v>214</v>
      </c>
      <c r="I22" s="133" t="s">
        <v>215</v>
      </c>
      <c r="J22" s="133" t="s">
        <v>216</v>
      </c>
      <c r="K22" s="133" t="s">
        <v>217</v>
      </c>
    </row>
    <row r="23" spans="1:11" ht="100.5" customHeight="1" x14ac:dyDescent="0.2">
      <c r="A23" s="180" t="s">
        <v>218</v>
      </c>
      <c r="B23" s="180"/>
      <c r="C23" s="180"/>
      <c r="D23" s="136" t="s">
        <v>172</v>
      </c>
      <c r="E23" s="136" t="s">
        <v>173</v>
      </c>
      <c r="F23" s="136" t="s">
        <v>219</v>
      </c>
      <c r="G23" s="180" t="s">
        <v>220</v>
      </c>
      <c r="H23" s="180"/>
      <c r="I23" s="180" t="s">
        <v>221</v>
      </c>
      <c r="J23" s="180" t="s">
        <v>222</v>
      </c>
      <c r="K23" s="180" t="s">
        <v>223</v>
      </c>
    </row>
    <row r="24" spans="1:11" x14ac:dyDescent="0.2">
      <c r="A24" s="181"/>
      <c r="B24" s="181"/>
      <c r="C24" s="181"/>
      <c r="D24" s="181"/>
      <c r="E24" s="181"/>
      <c r="F24" s="181"/>
      <c r="G24" s="181"/>
      <c r="H24" s="183"/>
      <c r="I24" s="216"/>
      <c r="J24" s="216">
        <f>I24*G24</f>
        <v>0</v>
      </c>
      <c r="K24" s="184"/>
    </row>
    <row r="25" spans="1:11" x14ac:dyDescent="0.2">
      <c r="A25" s="181"/>
      <c r="B25" s="181"/>
      <c r="C25" s="181"/>
      <c r="D25" s="181"/>
      <c r="E25" s="181"/>
      <c r="F25" s="181"/>
      <c r="G25" s="181"/>
      <c r="H25" s="183"/>
      <c r="I25" s="216"/>
      <c r="J25" s="216">
        <f t="shared" ref="J25:J29" si="0">I25*G25</f>
        <v>0</v>
      </c>
      <c r="K25" s="184"/>
    </row>
    <row r="26" spans="1:11" x14ac:dyDescent="0.2">
      <c r="A26" s="181"/>
      <c r="B26" s="181"/>
      <c r="C26" s="181"/>
      <c r="D26" s="181"/>
      <c r="E26" s="181"/>
      <c r="F26" s="181"/>
      <c r="G26" s="181"/>
      <c r="H26" s="183"/>
      <c r="I26" s="216"/>
      <c r="J26" s="216">
        <f t="shared" si="0"/>
        <v>0</v>
      </c>
      <c r="K26" s="184"/>
    </row>
    <row r="27" spans="1:11" x14ac:dyDescent="0.2">
      <c r="A27" s="181"/>
      <c r="B27" s="181"/>
      <c r="C27" s="181"/>
      <c r="D27" s="181"/>
      <c r="E27" s="181"/>
      <c r="F27" s="181"/>
      <c r="G27" s="181"/>
      <c r="H27" s="183"/>
      <c r="I27" s="216"/>
      <c r="J27" s="216">
        <f t="shared" si="0"/>
        <v>0</v>
      </c>
      <c r="K27" s="184"/>
    </row>
    <row r="28" spans="1:11" x14ac:dyDescent="0.2">
      <c r="A28" s="181"/>
      <c r="B28" s="181"/>
      <c r="C28" s="181"/>
      <c r="D28" s="299"/>
      <c r="E28" s="181"/>
      <c r="F28" s="181"/>
      <c r="G28" s="181"/>
      <c r="H28" s="183"/>
      <c r="I28" s="216"/>
      <c r="J28" s="216">
        <f t="shared" si="0"/>
        <v>0</v>
      </c>
      <c r="K28" s="184"/>
    </row>
    <row r="29" spans="1:11" x14ac:dyDescent="0.2">
      <c r="A29" s="181"/>
      <c r="B29" s="181"/>
      <c r="C29" s="181"/>
      <c r="D29" s="299"/>
      <c r="E29" s="181"/>
      <c r="F29" s="181"/>
      <c r="G29" s="181"/>
      <c r="H29" s="183"/>
      <c r="I29" s="216"/>
      <c r="J29" s="216">
        <f t="shared" si="0"/>
        <v>0</v>
      </c>
      <c r="K29" s="184"/>
    </row>
    <row r="30" spans="1:11" x14ac:dyDescent="0.2">
      <c r="A30" s="181"/>
      <c r="B30" s="181"/>
      <c r="C30" s="181"/>
      <c r="D30" s="181"/>
      <c r="E30" s="181"/>
      <c r="F30" s="181"/>
      <c r="G30" s="182"/>
      <c r="H30" s="183"/>
      <c r="I30" s="182"/>
      <c r="J30" s="184">
        <f t="shared" ref="J30:J32" si="1">G30*I30</f>
        <v>0</v>
      </c>
      <c r="K30" s="184"/>
    </row>
    <row r="31" spans="1:11" ht="16" x14ac:dyDescent="0.2">
      <c r="A31" s="181"/>
      <c r="B31" s="181"/>
      <c r="C31" s="181"/>
      <c r="D31" s="181"/>
      <c r="E31" s="181"/>
      <c r="F31" s="181"/>
      <c r="G31" s="182"/>
      <c r="H31" s="183" t="str">
        <f t="shared" ref="H31:H32" si="2">IF(A31="Frais de restauration","repas",(IF(A31="Frais de logement","nuités",(IF(A31="Indemnité journalière","journée",IF(A31=0,""))))))</f>
        <v/>
      </c>
      <c r="I31" s="182"/>
      <c r="J31" s="184">
        <f t="shared" si="1"/>
        <v>0</v>
      </c>
      <c r="K31" s="184"/>
    </row>
    <row r="32" spans="1:11" ht="16" x14ac:dyDescent="0.2">
      <c r="A32" s="181"/>
      <c r="B32" s="181"/>
      <c r="C32" s="181"/>
      <c r="D32" s="181"/>
      <c r="E32" s="181"/>
      <c r="F32" s="181"/>
      <c r="G32" s="182"/>
      <c r="H32" s="183" t="str">
        <f t="shared" si="2"/>
        <v/>
      </c>
      <c r="I32" s="182"/>
      <c r="J32" s="184">
        <f t="shared" si="1"/>
        <v>0</v>
      </c>
      <c r="K32" s="184"/>
    </row>
    <row r="33" spans="1:11" ht="15.75" customHeight="1" x14ac:dyDescent="0.2">
      <c r="A33" s="487" t="s">
        <v>185</v>
      </c>
      <c r="B33" s="487"/>
      <c r="C33" s="487"/>
      <c r="D33" s="487"/>
      <c r="E33" s="487"/>
      <c r="F33" s="487"/>
      <c r="G33" s="487"/>
      <c r="H33" s="487"/>
      <c r="I33" s="487"/>
      <c r="J33" s="185">
        <f>SUM(J24:J32)</f>
        <v>0</v>
      </c>
      <c r="K33" s="186"/>
    </row>
    <row r="34" spans="1:11" x14ac:dyDescent="0.2">
      <c r="A34" s="181"/>
      <c r="B34" s="181"/>
      <c r="C34" s="181"/>
      <c r="D34" s="181"/>
      <c r="E34" s="181"/>
      <c r="F34" s="181"/>
      <c r="G34" s="181"/>
      <c r="H34" s="183"/>
      <c r="I34" s="216"/>
      <c r="J34" s="216">
        <f>I34*G34</f>
        <v>0</v>
      </c>
      <c r="K34" s="184"/>
    </row>
    <row r="35" spans="1:11" x14ac:dyDescent="0.2">
      <c r="A35" s="181"/>
      <c r="B35" s="181"/>
      <c r="C35" s="181"/>
      <c r="D35" s="181"/>
      <c r="E35" s="181"/>
      <c r="F35" s="181"/>
      <c r="G35" s="181"/>
      <c r="H35" s="183"/>
      <c r="I35" s="216"/>
      <c r="J35" s="216">
        <f t="shared" ref="J35:J39" si="3">I35*G35</f>
        <v>0</v>
      </c>
      <c r="K35" s="184"/>
    </row>
    <row r="36" spans="1:11" x14ac:dyDescent="0.2">
      <c r="A36" s="181"/>
      <c r="B36" s="181"/>
      <c r="C36" s="181"/>
      <c r="D36" s="181"/>
      <c r="E36" s="181"/>
      <c r="F36" s="181"/>
      <c r="G36" s="181"/>
      <c r="H36" s="183"/>
      <c r="I36" s="216"/>
      <c r="J36" s="216">
        <f t="shared" si="3"/>
        <v>0</v>
      </c>
      <c r="K36" s="184"/>
    </row>
    <row r="37" spans="1:11" x14ac:dyDescent="0.2">
      <c r="A37" s="181"/>
      <c r="B37" s="181"/>
      <c r="C37" s="181"/>
      <c r="D37" s="181"/>
      <c r="E37" s="181"/>
      <c r="F37" s="181"/>
      <c r="G37" s="181"/>
      <c r="H37" s="183"/>
      <c r="I37" s="216"/>
      <c r="J37" s="216">
        <f t="shared" si="3"/>
        <v>0</v>
      </c>
      <c r="K37" s="184"/>
    </row>
    <row r="38" spans="1:11" x14ac:dyDescent="0.2">
      <c r="A38" s="181"/>
      <c r="B38" s="181"/>
      <c r="C38" s="181"/>
      <c r="D38" s="299"/>
      <c r="E38" s="181"/>
      <c r="F38" s="181"/>
      <c r="G38" s="181"/>
      <c r="H38" s="183"/>
      <c r="I38" s="216"/>
      <c r="J38" s="216">
        <f t="shared" si="3"/>
        <v>0</v>
      </c>
      <c r="K38" s="184"/>
    </row>
    <row r="39" spans="1:11" x14ac:dyDescent="0.2">
      <c r="A39" s="181"/>
      <c r="B39" s="181"/>
      <c r="C39" s="181"/>
      <c r="D39" s="299"/>
      <c r="E39" s="181"/>
      <c r="F39" s="181"/>
      <c r="G39" s="181"/>
      <c r="H39" s="183"/>
      <c r="I39" s="216"/>
      <c r="J39" s="216">
        <f t="shared" si="3"/>
        <v>0</v>
      </c>
      <c r="K39" s="184"/>
    </row>
    <row r="40" spans="1:11" ht="16" x14ac:dyDescent="0.2">
      <c r="A40" s="181"/>
      <c r="B40" s="181"/>
      <c r="C40" s="181"/>
      <c r="D40" s="181"/>
      <c r="E40" s="181"/>
      <c r="F40" s="181"/>
      <c r="G40" s="182"/>
      <c r="H40" s="183" t="str">
        <f t="shared" ref="H40:H41" si="4">IF(A40="Frais de restauration","repas",(IF(A40="Frais de logement","nuités",(IF(A40="Indemnité journalière","journée",IF(A40=0,""))))))</f>
        <v/>
      </c>
      <c r="I40" s="183"/>
      <c r="J40" s="184">
        <f t="shared" ref="J40:J41" si="5">G40*I40</f>
        <v>0</v>
      </c>
      <c r="K40" s="184"/>
    </row>
    <row r="41" spans="1:11" ht="16" x14ac:dyDescent="0.2">
      <c r="A41" s="181"/>
      <c r="B41" s="181"/>
      <c r="C41" s="181"/>
      <c r="D41" s="181"/>
      <c r="E41" s="181"/>
      <c r="F41" s="181"/>
      <c r="G41" s="182"/>
      <c r="H41" s="183" t="str">
        <f t="shared" si="4"/>
        <v/>
      </c>
      <c r="I41" s="183"/>
      <c r="J41" s="184">
        <f t="shared" si="5"/>
        <v>0</v>
      </c>
      <c r="K41" s="184"/>
    </row>
    <row r="42" spans="1:11" ht="15.75" customHeight="1" x14ac:dyDescent="0.2">
      <c r="A42" s="487" t="s">
        <v>186</v>
      </c>
      <c r="B42" s="487"/>
      <c r="C42" s="487"/>
      <c r="D42" s="487"/>
      <c r="E42" s="487"/>
      <c r="F42" s="487"/>
      <c r="G42" s="487"/>
      <c r="H42" s="487"/>
      <c r="I42" s="487"/>
      <c r="J42" s="185">
        <f>SUM(J34:J41)</f>
        <v>0</v>
      </c>
      <c r="K42" s="186"/>
    </row>
    <row r="43" spans="1:11" x14ac:dyDescent="0.2">
      <c r="A43" s="181"/>
      <c r="B43" s="181"/>
      <c r="C43" s="181"/>
      <c r="D43" s="181"/>
      <c r="E43" s="181"/>
      <c r="F43" s="181"/>
      <c r="G43" s="181"/>
      <c r="H43" s="183"/>
      <c r="I43" s="216"/>
      <c r="J43" s="216">
        <f>I43*G43</f>
        <v>0</v>
      </c>
      <c r="K43" s="184"/>
    </row>
    <row r="44" spans="1:11" x14ac:dyDescent="0.2">
      <c r="A44" s="181"/>
      <c r="B44" s="181"/>
      <c r="C44" s="181"/>
      <c r="D44" s="181"/>
      <c r="E44" s="181"/>
      <c r="F44" s="181"/>
      <c r="G44" s="181"/>
      <c r="H44" s="183"/>
      <c r="I44" s="216"/>
      <c r="J44" s="216">
        <f t="shared" ref="J44:J48" si="6">I44*G44</f>
        <v>0</v>
      </c>
      <c r="K44" s="184"/>
    </row>
    <row r="45" spans="1:11" x14ac:dyDescent="0.2">
      <c r="A45" s="181"/>
      <c r="B45" s="181"/>
      <c r="C45" s="181"/>
      <c r="D45" s="181"/>
      <c r="E45" s="181"/>
      <c r="F45" s="181"/>
      <c r="G45" s="181"/>
      <c r="H45" s="183"/>
      <c r="I45" s="216"/>
      <c r="J45" s="216">
        <f t="shared" si="6"/>
        <v>0</v>
      </c>
      <c r="K45" s="184"/>
    </row>
    <row r="46" spans="1:11" x14ac:dyDescent="0.2">
      <c r="A46" s="181"/>
      <c r="B46" s="181"/>
      <c r="C46" s="181"/>
      <c r="D46" s="181"/>
      <c r="E46" s="181"/>
      <c r="F46" s="181"/>
      <c r="G46" s="181"/>
      <c r="H46" s="183"/>
      <c r="I46" s="216"/>
      <c r="J46" s="216">
        <f t="shared" si="6"/>
        <v>0</v>
      </c>
      <c r="K46" s="184"/>
    </row>
    <row r="47" spans="1:11" x14ac:dyDescent="0.2">
      <c r="A47" s="181"/>
      <c r="B47" s="181"/>
      <c r="C47" s="181"/>
      <c r="D47" s="299"/>
      <c r="E47" s="181"/>
      <c r="F47" s="181"/>
      <c r="G47" s="181"/>
      <c r="H47" s="183"/>
      <c r="I47" s="216"/>
      <c r="J47" s="216">
        <f t="shared" si="6"/>
        <v>0</v>
      </c>
      <c r="K47" s="184"/>
    </row>
    <row r="48" spans="1:11" x14ac:dyDescent="0.2">
      <c r="A48" s="181"/>
      <c r="B48" s="181"/>
      <c r="C48" s="181"/>
      <c r="D48" s="299"/>
      <c r="E48" s="181"/>
      <c r="F48" s="181"/>
      <c r="G48" s="181"/>
      <c r="H48" s="183"/>
      <c r="I48" s="216"/>
      <c r="J48" s="216">
        <f t="shared" si="6"/>
        <v>0</v>
      </c>
      <c r="K48" s="184"/>
    </row>
    <row r="49" spans="1:11" ht="16" x14ac:dyDescent="0.2">
      <c r="A49" s="181"/>
      <c r="B49" s="181"/>
      <c r="C49" s="181"/>
      <c r="D49" s="181"/>
      <c r="E49" s="181"/>
      <c r="F49" s="181"/>
      <c r="G49" s="182"/>
      <c r="H49" s="183" t="str">
        <f t="shared" ref="H49:H50" si="7">IF(A49="Frais de restauration","repas",(IF(A49="Frais de logement","nuités",(IF(A49="Indemnité journalière","journée",IF(A49=0,""))))))</f>
        <v/>
      </c>
      <c r="I49" s="183"/>
      <c r="J49" s="184">
        <f t="shared" ref="J49:J50" si="8">G49*I49</f>
        <v>0</v>
      </c>
      <c r="K49" s="184"/>
    </row>
    <row r="50" spans="1:11" ht="16" x14ac:dyDescent="0.2">
      <c r="A50" s="181"/>
      <c r="B50" s="181"/>
      <c r="C50" s="181"/>
      <c r="D50" s="181"/>
      <c r="E50" s="181"/>
      <c r="F50" s="181"/>
      <c r="G50" s="182"/>
      <c r="H50" s="183" t="str">
        <f t="shared" si="7"/>
        <v/>
      </c>
      <c r="I50" s="183"/>
      <c r="J50" s="184">
        <f t="shared" si="8"/>
        <v>0</v>
      </c>
      <c r="K50" s="184"/>
    </row>
    <row r="51" spans="1:11" ht="15.75" customHeight="1" x14ac:dyDescent="0.2">
      <c r="A51" s="487" t="s">
        <v>187</v>
      </c>
      <c r="B51" s="487"/>
      <c r="C51" s="487"/>
      <c r="D51" s="487"/>
      <c r="E51" s="487"/>
      <c r="F51" s="487"/>
      <c r="G51" s="487"/>
      <c r="H51" s="487"/>
      <c r="I51" s="487"/>
      <c r="J51" s="185">
        <f>SUM(J43:J50)</f>
        <v>0</v>
      </c>
      <c r="K51" s="186"/>
    </row>
    <row r="52" spans="1:11" ht="16" x14ac:dyDescent="0.2">
      <c r="A52" s="181"/>
      <c r="B52" s="181"/>
      <c r="C52" s="181"/>
      <c r="D52" s="181"/>
      <c r="E52" s="181"/>
      <c r="F52" s="181"/>
      <c r="G52" s="182"/>
      <c r="H52" s="183" t="str">
        <f t="shared" ref="H52:H59" si="9">IF(A52="Frais de restauration","repas",(IF(A52="Frais de logement","nuités",(IF(A52="Indemnité journalière","journée",IF(A52=0,""))))))</f>
        <v/>
      </c>
      <c r="I52" s="183"/>
      <c r="J52" s="184">
        <f t="shared" ref="J52:J59" si="10">G52*I52</f>
        <v>0</v>
      </c>
      <c r="K52" s="184"/>
    </row>
    <row r="53" spans="1:11" ht="16" x14ac:dyDescent="0.2">
      <c r="A53" s="181"/>
      <c r="B53" s="181"/>
      <c r="C53" s="181"/>
      <c r="D53" s="181"/>
      <c r="E53" s="181"/>
      <c r="F53" s="181"/>
      <c r="G53" s="182"/>
      <c r="H53" s="183" t="str">
        <f t="shared" si="9"/>
        <v/>
      </c>
      <c r="I53" s="183"/>
      <c r="J53" s="184">
        <f t="shared" si="10"/>
        <v>0</v>
      </c>
      <c r="K53" s="184"/>
    </row>
    <row r="54" spans="1:11" ht="16" x14ac:dyDescent="0.2">
      <c r="A54" s="181"/>
      <c r="B54" s="181"/>
      <c r="C54" s="181"/>
      <c r="D54" s="181"/>
      <c r="E54" s="181"/>
      <c r="F54" s="181"/>
      <c r="G54" s="182"/>
      <c r="H54" s="183" t="str">
        <f t="shared" si="9"/>
        <v/>
      </c>
      <c r="I54" s="183"/>
      <c r="J54" s="184">
        <f t="shared" si="10"/>
        <v>0</v>
      </c>
      <c r="K54" s="184"/>
    </row>
    <row r="55" spans="1:11" ht="16" x14ac:dyDescent="0.2">
      <c r="A55" s="181"/>
      <c r="B55" s="181"/>
      <c r="C55" s="181"/>
      <c r="D55" s="181"/>
      <c r="E55" s="181"/>
      <c r="F55" s="181"/>
      <c r="G55" s="182"/>
      <c r="H55" s="183" t="str">
        <f t="shared" si="9"/>
        <v/>
      </c>
      <c r="I55" s="183"/>
      <c r="J55" s="184">
        <f t="shared" si="10"/>
        <v>0</v>
      </c>
      <c r="K55" s="184"/>
    </row>
    <row r="56" spans="1:11" ht="16" x14ac:dyDescent="0.2">
      <c r="A56" s="181"/>
      <c r="B56" s="181"/>
      <c r="C56" s="181"/>
      <c r="D56" s="181"/>
      <c r="E56" s="181"/>
      <c r="F56" s="181"/>
      <c r="G56" s="182"/>
      <c r="H56" s="183" t="str">
        <f t="shared" si="9"/>
        <v/>
      </c>
      <c r="I56" s="183"/>
      <c r="J56" s="184">
        <f t="shared" si="10"/>
        <v>0</v>
      </c>
      <c r="K56" s="184"/>
    </row>
    <row r="57" spans="1:11" ht="16" x14ac:dyDescent="0.2">
      <c r="A57" s="181"/>
      <c r="B57" s="181"/>
      <c r="C57" s="181"/>
      <c r="D57" s="181"/>
      <c r="E57" s="181"/>
      <c r="F57" s="181"/>
      <c r="G57" s="182"/>
      <c r="H57" s="183" t="str">
        <f t="shared" si="9"/>
        <v/>
      </c>
      <c r="I57" s="183"/>
      <c r="J57" s="184">
        <f t="shared" si="10"/>
        <v>0</v>
      </c>
      <c r="K57" s="184"/>
    </row>
    <row r="58" spans="1:11" ht="16" x14ac:dyDescent="0.2">
      <c r="A58" s="181"/>
      <c r="B58" s="181"/>
      <c r="C58" s="181"/>
      <c r="D58" s="181"/>
      <c r="E58" s="181"/>
      <c r="F58" s="181"/>
      <c r="G58" s="182"/>
      <c r="H58" s="183" t="str">
        <f t="shared" si="9"/>
        <v/>
      </c>
      <c r="I58" s="183"/>
      <c r="J58" s="184">
        <f t="shared" si="10"/>
        <v>0</v>
      </c>
      <c r="K58" s="184"/>
    </row>
    <row r="59" spans="1:11" ht="16" x14ac:dyDescent="0.2">
      <c r="A59" s="181"/>
      <c r="B59" s="181"/>
      <c r="C59" s="181"/>
      <c r="D59" s="181"/>
      <c r="E59" s="181"/>
      <c r="F59" s="181"/>
      <c r="G59" s="182"/>
      <c r="H59" s="183" t="str">
        <f t="shared" si="9"/>
        <v/>
      </c>
      <c r="I59" s="183"/>
      <c r="J59" s="184">
        <f t="shared" si="10"/>
        <v>0</v>
      </c>
      <c r="K59" s="184"/>
    </row>
    <row r="60" spans="1:11" ht="15.75" customHeight="1" x14ac:dyDescent="0.2">
      <c r="A60" s="487" t="s">
        <v>188</v>
      </c>
      <c r="B60" s="487"/>
      <c r="C60" s="487"/>
      <c r="D60" s="487"/>
      <c r="E60" s="487"/>
      <c r="F60" s="487"/>
      <c r="G60" s="487"/>
      <c r="H60" s="487"/>
      <c r="I60" s="487"/>
      <c r="J60" s="185">
        <f>SUM(J52:J59)</f>
        <v>0</v>
      </c>
      <c r="K60" s="186"/>
    </row>
    <row r="61" spans="1:11" x14ac:dyDescent="0.2">
      <c r="A61" s="175"/>
      <c r="B61" s="175"/>
      <c r="C61" s="175"/>
      <c r="D61" s="175"/>
      <c r="E61" s="175"/>
      <c r="F61" s="175"/>
      <c r="G61" s="187"/>
      <c r="H61" s="187"/>
      <c r="I61" s="57"/>
      <c r="J61" s="188">
        <f>J33+J42+J51+J60</f>
        <v>0</v>
      </c>
      <c r="K61" s="188"/>
    </row>
    <row r="62" spans="1:11" ht="16" x14ac:dyDescent="0.2">
      <c r="A62" s="189" t="s">
        <v>224</v>
      </c>
      <c r="B62" s="178"/>
      <c r="C62" s="178"/>
      <c r="D62" s="178"/>
      <c r="E62" s="178"/>
      <c r="F62" s="178"/>
      <c r="G62" s="179"/>
      <c r="H62" s="175"/>
      <c r="I62" s="175"/>
      <c r="J62" s="175"/>
      <c r="K62" s="175"/>
    </row>
    <row r="63" spans="1:11" x14ac:dyDescent="0.2">
      <c r="A63" s="57"/>
      <c r="B63" s="178"/>
      <c r="C63" s="178"/>
      <c r="D63" s="178"/>
      <c r="E63" s="178"/>
      <c r="F63" s="178"/>
      <c r="G63" s="179"/>
      <c r="H63" s="175"/>
      <c r="I63" s="175"/>
      <c r="J63" s="175"/>
      <c r="K63" s="175"/>
    </row>
    <row r="64" spans="1:11" ht="48" x14ac:dyDescent="0.2">
      <c r="A64" s="190" t="s">
        <v>209</v>
      </c>
      <c r="B64" s="190" t="s">
        <v>210</v>
      </c>
      <c r="C64" s="190" t="s">
        <v>211</v>
      </c>
      <c r="D64" s="190" t="s">
        <v>156</v>
      </c>
      <c r="E64" s="190" t="s">
        <v>157</v>
      </c>
      <c r="F64" s="190" t="s">
        <v>212</v>
      </c>
      <c r="G64" s="190" t="s">
        <v>213</v>
      </c>
      <c r="H64" s="190" t="s">
        <v>225</v>
      </c>
      <c r="I64" s="190" t="s">
        <v>226</v>
      </c>
      <c r="J64" s="190" t="s">
        <v>216</v>
      </c>
      <c r="K64" s="190" t="s">
        <v>227</v>
      </c>
    </row>
    <row r="65" spans="1:11" ht="70" x14ac:dyDescent="0.2">
      <c r="A65" s="180" t="s">
        <v>218</v>
      </c>
      <c r="B65" s="180" t="s">
        <v>228</v>
      </c>
      <c r="C65" s="180"/>
      <c r="D65" s="180" t="s">
        <v>229</v>
      </c>
      <c r="E65" s="136" t="s">
        <v>173</v>
      </c>
      <c r="F65" s="136" t="s">
        <v>219</v>
      </c>
      <c r="G65" s="180" t="s">
        <v>230</v>
      </c>
      <c r="H65" s="180" t="s">
        <v>231</v>
      </c>
      <c r="I65" s="180" t="s">
        <v>232</v>
      </c>
      <c r="J65" s="180" t="s">
        <v>233</v>
      </c>
      <c r="K65" s="180" t="s">
        <v>223</v>
      </c>
    </row>
    <row r="66" spans="1:11" ht="16" x14ac:dyDescent="0.2">
      <c r="A66" s="191" t="s">
        <v>234</v>
      </c>
      <c r="B66" s="181"/>
      <c r="C66" s="181"/>
      <c r="D66" s="181"/>
      <c r="E66" s="181"/>
      <c r="F66" s="181"/>
      <c r="G66" s="181"/>
      <c r="H66" s="181"/>
      <c r="I66" s="181"/>
      <c r="J66" s="184"/>
      <c r="K66" s="184"/>
    </row>
    <row r="67" spans="1:11" ht="16" x14ac:dyDescent="0.2">
      <c r="A67" s="191" t="s">
        <v>234</v>
      </c>
      <c r="B67" s="181"/>
      <c r="C67" s="181"/>
      <c r="D67" s="181"/>
      <c r="E67" s="181"/>
      <c r="F67" s="181"/>
      <c r="G67" s="181"/>
      <c r="H67" s="181"/>
      <c r="I67" s="181"/>
      <c r="J67" s="184">
        <f t="shared" ref="J67:J75" si="11">G67*H67*I67</f>
        <v>0</v>
      </c>
      <c r="K67" s="184"/>
    </row>
    <row r="68" spans="1:11" ht="16" x14ac:dyDescent="0.2">
      <c r="A68" s="299" t="s">
        <v>1181</v>
      </c>
      <c r="B68" s="181"/>
      <c r="C68" s="181"/>
      <c r="D68" s="181"/>
      <c r="E68" s="181"/>
      <c r="F68" s="181"/>
      <c r="G68" s="181"/>
      <c r="H68" s="181"/>
      <c r="I68" s="181"/>
      <c r="J68" s="184">
        <f t="shared" si="11"/>
        <v>0</v>
      </c>
      <c r="K68" s="184"/>
    </row>
    <row r="69" spans="1:11" ht="16" x14ac:dyDescent="0.2">
      <c r="A69" s="299" t="s">
        <v>1181</v>
      </c>
      <c r="B69" s="181"/>
      <c r="C69" s="181"/>
      <c r="D69" s="181"/>
      <c r="E69" s="181"/>
      <c r="F69" s="181"/>
      <c r="G69" s="181"/>
      <c r="H69" s="181"/>
      <c r="I69" s="181"/>
      <c r="J69" s="184">
        <f t="shared" si="11"/>
        <v>0</v>
      </c>
      <c r="K69" s="184"/>
    </row>
    <row r="70" spans="1:11" ht="16" x14ac:dyDescent="0.2">
      <c r="A70" s="191" t="s">
        <v>234</v>
      </c>
      <c r="B70" s="181"/>
      <c r="C70" s="181"/>
      <c r="D70" s="181"/>
      <c r="E70" s="181"/>
      <c r="F70" s="181"/>
      <c r="G70" s="181"/>
      <c r="H70" s="181"/>
      <c r="I70" s="181"/>
      <c r="J70" s="184">
        <f t="shared" si="11"/>
        <v>0</v>
      </c>
      <c r="K70" s="184"/>
    </row>
    <row r="71" spans="1:11" ht="16" x14ac:dyDescent="0.2">
      <c r="A71" s="191" t="s">
        <v>234</v>
      </c>
      <c r="B71" s="181"/>
      <c r="C71" s="181"/>
      <c r="D71" s="181"/>
      <c r="E71" s="181"/>
      <c r="F71" s="181"/>
      <c r="G71" s="181"/>
      <c r="H71" s="181"/>
      <c r="I71" s="181"/>
      <c r="J71" s="184">
        <f t="shared" si="11"/>
        <v>0</v>
      </c>
      <c r="K71" s="184"/>
    </row>
    <row r="72" spans="1:11" ht="16" x14ac:dyDescent="0.2">
      <c r="A72" s="191" t="s">
        <v>234</v>
      </c>
      <c r="B72" s="181"/>
      <c r="C72" s="181"/>
      <c r="D72" s="181"/>
      <c r="E72" s="181"/>
      <c r="F72" s="181"/>
      <c r="G72" s="181"/>
      <c r="H72" s="181"/>
      <c r="I72" s="181"/>
      <c r="J72" s="184">
        <f t="shared" si="11"/>
        <v>0</v>
      </c>
      <c r="K72" s="184"/>
    </row>
    <row r="73" spans="1:11" ht="16" x14ac:dyDescent="0.2">
      <c r="A73" s="191" t="s">
        <v>234</v>
      </c>
      <c r="B73" s="181"/>
      <c r="C73" s="181"/>
      <c r="D73" s="181"/>
      <c r="E73" s="181"/>
      <c r="F73" s="181"/>
      <c r="G73" s="181"/>
      <c r="H73" s="181"/>
      <c r="I73" s="181"/>
      <c r="J73" s="184">
        <f t="shared" si="11"/>
        <v>0</v>
      </c>
      <c r="K73" s="184"/>
    </row>
    <row r="74" spans="1:11" ht="16" x14ac:dyDescent="0.2">
      <c r="A74" s="191" t="s">
        <v>234</v>
      </c>
      <c r="B74" s="181"/>
      <c r="C74" s="181"/>
      <c r="D74" s="181"/>
      <c r="E74" s="181"/>
      <c r="F74" s="181"/>
      <c r="G74" s="181"/>
      <c r="H74" s="181"/>
      <c r="I74" s="181"/>
      <c r="J74" s="184">
        <f t="shared" si="11"/>
        <v>0</v>
      </c>
      <c r="K74" s="184"/>
    </row>
    <row r="75" spans="1:11" ht="16" x14ac:dyDescent="0.2">
      <c r="A75" s="191" t="s">
        <v>234</v>
      </c>
      <c r="B75" s="181"/>
      <c r="C75" s="181"/>
      <c r="D75" s="181"/>
      <c r="E75" s="181"/>
      <c r="F75" s="181"/>
      <c r="G75" s="181"/>
      <c r="H75" s="181"/>
      <c r="I75" s="181"/>
      <c r="J75" s="184">
        <f t="shared" si="11"/>
        <v>0</v>
      </c>
      <c r="K75" s="184"/>
    </row>
    <row r="76" spans="1:11" ht="15.75" customHeight="1" x14ac:dyDescent="0.2">
      <c r="A76" s="487" t="s">
        <v>185</v>
      </c>
      <c r="B76" s="487"/>
      <c r="C76" s="487"/>
      <c r="D76" s="487"/>
      <c r="E76" s="487"/>
      <c r="F76" s="487"/>
      <c r="G76" s="487"/>
      <c r="H76" s="487"/>
      <c r="I76" s="487"/>
      <c r="J76" s="185">
        <f>SUM(J66:J75)</f>
        <v>0</v>
      </c>
      <c r="K76" s="186"/>
    </row>
    <row r="77" spans="1:11" ht="16" x14ac:dyDescent="0.2">
      <c r="A77" s="191" t="s">
        <v>234</v>
      </c>
      <c r="B77" s="181"/>
      <c r="C77" s="181"/>
      <c r="D77" s="181"/>
      <c r="E77" s="181"/>
      <c r="F77" s="181"/>
      <c r="G77" s="181"/>
      <c r="H77" s="181"/>
      <c r="I77" s="181"/>
      <c r="J77" s="184">
        <f t="shared" ref="J77:J86" si="12">G77*H77*I77</f>
        <v>0</v>
      </c>
      <c r="K77" s="184"/>
    </row>
    <row r="78" spans="1:11" ht="16" x14ac:dyDescent="0.2">
      <c r="A78" s="191" t="s">
        <v>234</v>
      </c>
      <c r="B78" s="181"/>
      <c r="C78" s="181"/>
      <c r="D78" s="181"/>
      <c r="E78" s="181"/>
      <c r="F78" s="181"/>
      <c r="G78" s="181"/>
      <c r="H78" s="181"/>
      <c r="I78" s="181"/>
      <c r="J78" s="184">
        <f t="shared" si="12"/>
        <v>0</v>
      </c>
      <c r="K78" s="184"/>
    </row>
    <row r="79" spans="1:11" ht="16" x14ac:dyDescent="0.2">
      <c r="A79" s="191" t="s">
        <v>234</v>
      </c>
      <c r="B79" s="181"/>
      <c r="C79" s="181"/>
      <c r="D79" s="181"/>
      <c r="E79" s="181"/>
      <c r="F79" s="181"/>
      <c r="G79" s="181"/>
      <c r="H79" s="181"/>
      <c r="I79" s="181"/>
      <c r="J79" s="184">
        <f t="shared" si="12"/>
        <v>0</v>
      </c>
      <c r="K79" s="184"/>
    </row>
    <row r="80" spans="1:11" ht="16" x14ac:dyDescent="0.2">
      <c r="A80" s="191" t="s">
        <v>234</v>
      </c>
      <c r="B80" s="181"/>
      <c r="C80" s="181"/>
      <c r="D80" s="181"/>
      <c r="E80" s="181"/>
      <c r="F80" s="181"/>
      <c r="G80" s="181"/>
      <c r="H80" s="181"/>
      <c r="I80" s="181"/>
      <c r="J80" s="184">
        <f t="shared" si="12"/>
        <v>0</v>
      </c>
      <c r="K80" s="184"/>
    </row>
    <row r="81" spans="1:11" ht="16" x14ac:dyDescent="0.2">
      <c r="A81" s="191" t="s">
        <v>234</v>
      </c>
      <c r="B81" s="181"/>
      <c r="C81" s="181"/>
      <c r="D81" s="181"/>
      <c r="E81" s="181"/>
      <c r="F81" s="181"/>
      <c r="G81" s="181"/>
      <c r="H81" s="181"/>
      <c r="I81" s="181"/>
      <c r="J81" s="184">
        <f t="shared" si="12"/>
        <v>0</v>
      </c>
      <c r="K81" s="184"/>
    </row>
    <row r="82" spans="1:11" ht="16" x14ac:dyDescent="0.2">
      <c r="A82" s="191" t="s">
        <v>234</v>
      </c>
      <c r="B82" s="181"/>
      <c r="C82" s="181"/>
      <c r="D82" s="181"/>
      <c r="E82" s="181"/>
      <c r="F82" s="181"/>
      <c r="G82" s="181"/>
      <c r="H82" s="181"/>
      <c r="I82" s="181"/>
      <c r="J82" s="184">
        <f t="shared" si="12"/>
        <v>0</v>
      </c>
      <c r="K82" s="184"/>
    </row>
    <row r="83" spans="1:11" ht="16" x14ac:dyDescent="0.2">
      <c r="A83" s="191" t="s">
        <v>234</v>
      </c>
      <c r="B83" s="181"/>
      <c r="C83" s="181"/>
      <c r="D83" s="181"/>
      <c r="E83" s="181"/>
      <c r="F83" s="181"/>
      <c r="G83" s="181"/>
      <c r="H83" s="181"/>
      <c r="I83" s="181"/>
      <c r="J83" s="184">
        <f t="shared" si="12"/>
        <v>0</v>
      </c>
      <c r="K83" s="184"/>
    </row>
    <row r="84" spans="1:11" ht="16" x14ac:dyDescent="0.2">
      <c r="A84" s="191" t="s">
        <v>234</v>
      </c>
      <c r="B84" s="181"/>
      <c r="C84" s="181"/>
      <c r="D84" s="181"/>
      <c r="E84" s="181"/>
      <c r="F84" s="181"/>
      <c r="G84" s="181"/>
      <c r="H84" s="181"/>
      <c r="I84" s="181"/>
      <c r="J84" s="184">
        <f t="shared" si="12"/>
        <v>0</v>
      </c>
      <c r="K84" s="184"/>
    </row>
    <row r="85" spans="1:11" ht="16" x14ac:dyDescent="0.2">
      <c r="A85" s="191" t="s">
        <v>234</v>
      </c>
      <c r="B85" s="181"/>
      <c r="C85" s="181"/>
      <c r="D85" s="181"/>
      <c r="E85" s="181"/>
      <c r="F85" s="181"/>
      <c r="G85" s="181"/>
      <c r="H85" s="181"/>
      <c r="I85" s="181"/>
      <c r="J85" s="184">
        <f t="shared" si="12"/>
        <v>0</v>
      </c>
      <c r="K85" s="184"/>
    </row>
    <row r="86" spans="1:11" ht="16" x14ac:dyDescent="0.2">
      <c r="A86" s="191" t="s">
        <v>234</v>
      </c>
      <c r="B86" s="181"/>
      <c r="C86" s="181"/>
      <c r="D86" s="181"/>
      <c r="E86" s="181"/>
      <c r="F86" s="181"/>
      <c r="G86" s="181"/>
      <c r="H86" s="181"/>
      <c r="I86" s="181"/>
      <c r="J86" s="184">
        <f t="shared" si="12"/>
        <v>0</v>
      </c>
      <c r="K86" s="184"/>
    </row>
    <row r="87" spans="1:11" ht="15.75" customHeight="1" x14ac:dyDescent="0.2">
      <c r="A87" s="487" t="s">
        <v>186</v>
      </c>
      <c r="B87" s="487"/>
      <c r="C87" s="487"/>
      <c r="D87" s="487"/>
      <c r="E87" s="487"/>
      <c r="F87" s="487"/>
      <c r="G87" s="487"/>
      <c r="H87" s="487"/>
      <c r="I87" s="487"/>
      <c r="J87" s="185">
        <f>SUM(J77:J86)</f>
        <v>0</v>
      </c>
      <c r="K87" s="186"/>
    </row>
    <row r="88" spans="1:11" ht="16" x14ac:dyDescent="0.2">
      <c r="A88" s="191" t="s">
        <v>234</v>
      </c>
      <c r="B88" s="181"/>
      <c r="C88" s="181"/>
      <c r="D88" s="181"/>
      <c r="E88" s="181"/>
      <c r="F88" s="181"/>
      <c r="G88" s="181"/>
      <c r="H88" s="181"/>
      <c r="I88" s="181"/>
      <c r="J88" s="184">
        <f t="shared" ref="J88:J96" si="13">G88*H88*I88</f>
        <v>0</v>
      </c>
      <c r="K88" s="184"/>
    </row>
    <row r="89" spans="1:11" ht="16" x14ac:dyDescent="0.2">
      <c r="A89" s="191" t="s">
        <v>234</v>
      </c>
      <c r="B89" s="181"/>
      <c r="C89" s="181"/>
      <c r="D89" s="181"/>
      <c r="E89" s="181"/>
      <c r="F89" s="181"/>
      <c r="G89" s="181"/>
      <c r="H89" s="181"/>
      <c r="I89" s="181"/>
      <c r="J89" s="184">
        <f t="shared" si="13"/>
        <v>0</v>
      </c>
      <c r="K89" s="184"/>
    </row>
    <row r="90" spans="1:11" ht="16" x14ac:dyDescent="0.2">
      <c r="A90" s="191" t="s">
        <v>234</v>
      </c>
      <c r="B90" s="181"/>
      <c r="C90" s="181"/>
      <c r="D90" s="181"/>
      <c r="E90" s="181"/>
      <c r="F90" s="181"/>
      <c r="G90" s="181"/>
      <c r="H90" s="181"/>
      <c r="I90" s="181"/>
      <c r="J90" s="184">
        <f t="shared" si="13"/>
        <v>0</v>
      </c>
      <c r="K90" s="184"/>
    </row>
    <row r="91" spans="1:11" ht="16" x14ac:dyDescent="0.2">
      <c r="A91" s="191" t="s">
        <v>234</v>
      </c>
      <c r="B91" s="181"/>
      <c r="C91" s="181"/>
      <c r="D91" s="181"/>
      <c r="E91" s="181"/>
      <c r="F91" s="181"/>
      <c r="G91" s="181"/>
      <c r="H91" s="181"/>
      <c r="I91" s="181"/>
      <c r="J91" s="184">
        <f t="shared" si="13"/>
        <v>0</v>
      </c>
      <c r="K91" s="184"/>
    </row>
    <row r="92" spans="1:11" ht="16" x14ac:dyDescent="0.2">
      <c r="A92" s="191" t="s">
        <v>234</v>
      </c>
      <c r="B92" s="181"/>
      <c r="C92" s="181"/>
      <c r="D92" s="181"/>
      <c r="E92" s="181"/>
      <c r="F92" s="181"/>
      <c r="G92" s="181"/>
      <c r="H92" s="181"/>
      <c r="I92" s="181"/>
      <c r="J92" s="184">
        <f t="shared" si="13"/>
        <v>0</v>
      </c>
      <c r="K92" s="184"/>
    </row>
    <row r="93" spans="1:11" ht="16" x14ac:dyDescent="0.2">
      <c r="A93" s="191" t="s">
        <v>234</v>
      </c>
      <c r="B93" s="181"/>
      <c r="C93" s="181"/>
      <c r="D93" s="181"/>
      <c r="E93" s="181"/>
      <c r="F93" s="181"/>
      <c r="G93" s="181"/>
      <c r="H93" s="181"/>
      <c r="I93" s="181"/>
      <c r="J93" s="184">
        <f t="shared" si="13"/>
        <v>0</v>
      </c>
      <c r="K93" s="184"/>
    </row>
    <row r="94" spans="1:11" ht="16" x14ac:dyDescent="0.2">
      <c r="A94" s="191" t="s">
        <v>234</v>
      </c>
      <c r="B94" s="181"/>
      <c r="C94" s="181"/>
      <c r="D94" s="181"/>
      <c r="E94" s="181"/>
      <c r="F94" s="181"/>
      <c r="G94" s="181"/>
      <c r="H94" s="181"/>
      <c r="I94" s="181"/>
      <c r="J94" s="184">
        <f t="shared" si="13"/>
        <v>0</v>
      </c>
      <c r="K94" s="184"/>
    </row>
    <row r="95" spans="1:11" ht="16" x14ac:dyDescent="0.2">
      <c r="A95" s="191" t="s">
        <v>234</v>
      </c>
      <c r="B95" s="181"/>
      <c r="C95" s="181"/>
      <c r="D95" s="181"/>
      <c r="E95" s="181"/>
      <c r="F95" s="181"/>
      <c r="G95" s="181"/>
      <c r="H95" s="181"/>
      <c r="I95" s="181"/>
      <c r="J95" s="184">
        <f t="shared" si="13"/>
        <v>0</v>
      </c>
      <c r="K95" s="184"/>
    </row>
    <row r="96" spans="1:11" ht="16" x14ac:dyDescent="0.2">
      <c r="A96" s="191" t="s">
        <v>234</v>
      </c>
      <c r="B96" s="181"/>
      <c r="C96" s="181"/>
      <c r="D96" s="181"/>
      <c r="E96" s="181"/>
      <c r="F96" s="181"/>
      <c r="G96" s="181"/>
      <c r="H96" s="181"/>
      <c r="I96" s="181"/>
      <c r="J96" s="184">
        <f t="shared" si="13"/>
        <v>0</v>
      </c>
      <c r="K96" s="184"/>
    </row>
    <row r="97" spans="1:12" ht="15.75" customHeight="1" x14ac:dyDescent="0.2">
      <c r="A97" s="487" t="s">
        <v>187</v>
      </c>
      <c r="B97" s="487"/>
      <c r="C97" s="487"/>
      <c r="D97" s="487"/>
      <c r="E97" s="487"/>
      <c r="F97" s="487"/>
      <c r="G97" s="487"/>
      <c r="H97" s="487"/>
      <c r="I97" s="487"/>
      <c r="J97" s="185">
        <f>SUM(J88:J96)</f>
        <v>0</v>
      </c>
      <c r="K97" s="186"/>
    </row>
    <row r="98" spans="1:12" ht="16" x14ac:dyDescent="0.2">
      <c r="A98" s="191" t="s">
        <v>234</v>
      </c>
      <c r="B98" s="181"/>
      <c r="C98" s="181"/>
      <c r="D98" s="181"/>
      <c r="E98" s="181"/>
      <c r="F98" s="181"/>
      <c r="G98" s="181"/>
      <c r="H98" s="181"/>
      <c r="I98" s="181"/>
      <c r="J98" s="184">
        <f t="shared" ref="J98:J104" si="14">G98*H98*I98</f>
        <v>0</v>
      </c>
      <c r="K98" s="184"/>
    </row>
    <row r="99" spans="1:12" ht="16" x14ac:dyDescent="0.2">
      <c r="A99" s="191" t="s">
        <v>234</v>
      </c>
      <c r="B99" s="181"/>
      <c r="C99" s="181"/>
      <c r="D99" s="181"/>
      <c r="E99" s="181"/>
      <c r="F99" s="181"/>
      <c r="G99" s="181"/>
      <c r="H99" s="181"/>
      <c r="I99" s="181"/>
      <c r="J99" s="184">
        <f t="shared" si="14"/>
        <v>0</v>
      </c>
      <c r="K99" s="184"/>
    </row>
    <row r="100" spans="1:12" ht="16" x14ac:dyDescent="0.2">
      <c r="A100" s="191" t="s">
        <v>234</v>
      </c>
      <c r="B100" s="181"/>
      <c r="C100" s="181"/>
      <c r="D100" s="181"/>
      <c r="E100" s="181"/>
      <c r="F100" s="181"/>
      <c r="G100" s="181"/>
      <c r="H100" s="181"/>
      <c r="I100" s="181"/>
      <c r="J100" s="184">
        <f t="shared" si="14"/>
        <v>0</v>
      </c>
      <c r="K100" s="184"/>
    </row>
    <row r="101" spans="1:12" ht="16" x14ac:dyDescent="0.2">
      <c r="A101" s="191" t="s">
        <v>234</v>
      </c>
      <c r="B101" s="181"/>
      <c r="C101" s="181"/>
      <c r="D101" s="181"/>
      <c r="E101" s="181"/>
      <c r="F101" s="181"/>
      <c r="G101" s="181"/>
      <c r="H101" s="181"/>
      <c r="I101" s="181"/>
      <c r="J101" s="184">
        <f t="shared" si="14"/>
        <v>0</v>
      </c>
      <c r="K101" s="184"/>
    </row>
    <row r="102" spans="1:12" ht="16" x14ac:dyDescent="0.2">
      <c r="A102" s="191" t="s">
        <v>234</v>
      </c>
      <c r="B102" s="181"/>
      <c r="C102" s="181"/>
      <c r="D102" s="181"/>
      <c r="E102" s="181"/>
      <c r="F102" s="181"/>
      <c r="G102" s="181"/>
      <c r="H102" s="181"/>
      <c r="I102" s="181"/>
      <c r="J102" s="184">
        <f t="shared" si="14"/>
        <v>0</v>
      </c>
      <c r="K102" s="184"/>
    </row>
    <row r="103" spans="1:12" ht="16" x14ac:dyDescent="0.2">
      <c r="A103" s="191" t="s">
        <v>234</v>
      </c>
      <c r="B103" s="181"/>
      <c r="C103" s="181"/>
      <c r="D103" s="181"/>
      <c r="E103" s="181"/>
      <c r="F103" s="181"/>
      <c r="G103" s="181"/>
      <c r="H103" s="181"/>
      <c r="I103" s="181"/>
      <c r="J103" s="184">
        <f t="shared" si="14"/>
        <v>0</v>
      </c>
      <c r="K103" s="184"/>
    </row>
    <row r="104" spans="1:12" ht="16" x14ac:dyDescent="0.2">
      <c r="A104" s="191" t="s">
        <v>234</v>
      </c>
      <c r="B104" s="181"/>
      <c r="C104" s="181"/>
      <c r="D104" s="181"/>
      <c r="E104" s="181"/>
      <c r="F104" s="181"/>
      <c r="G104" s="181"/>
      <c r="H104" s="181"/>
      <c r="I104" s="181"/>
      <c r="J104" s="184">
        <f t="shared" si="14"/>
        <v>0</v>
      </c>
      <c r="K104" s="184"/>
    </row>
    <row r="105" spans="1:12" ht="15.75" customHeight="1" x14ac:dyDescent="0.2">
      <c r="A105" s="487" t="s">
        <v>188</v>
      </c>
      <c r="B105" s="487"/>
      <c r="C105" s="487"/>
      <c r="D105" s="487"/>
      <c r="E105" s="487"/>
      <c r="F105" s="487"/>
      <c r="G105" s="487"/>
      <c r="H105" s="487"/>
      <c r="I105" s="487"/>
      <c r="J105" s="185">
        <f>SUM(J98:J104)</f>
        <v>0</v>
      </c>
      <c r="K105" s="186"/>
    </row>
    <row r="106" spans="1:12" x14ac:dyDescent="0.2">
      <c r="A106" s="175"/>
      <c r="B106" s="57"/>
      <c r="C106" s="57"/>
      <c r="D106" s="57"/>
      <c r="E106" s="57"/>
      <c r="F106" s="57"/>
      <c r="G106" s="57"/>
      <c r="H106" s="57"/>
      <c r="I106" s="57"/>
      <c r="J106" s="188">
        <f>J76+J87+J97+J105</f>
        <v>0</v>
      </c>
      <c r="K106" s="188"/>
    </row>
    <row r="107" spans="1:12" ht="16" x14ac:dyDescent="0.2">
      <c r="A107" s="189" t="s">
        <v>235</v>
      </c>
      <c r="B107" s="57"/>
      <c r="C107" s="57"/>
      <c r="D107" s="57"/>
      <c r="E107" s="57"/>
      <c r="F107" s="57"/>
      <c r="G107" s="57"/>
      <c r="H107" s="57"/>
      <c r="I107" s="57"/>
      <c r="J107" s="57"/>
      <c r="K107" s="57"/>
    </row>
    <row r="108" spans="1:12" x14ac:dyDescent="0.2">
      <c r="A108" s="57"/>
      <c r="B108" s="57"/>
      <c r="C108" s="57"/>
      <c r="D108" s="57"/>
      <c r="E108" s="57"/>
      <c r="F108" s="57"/>
      <c r="G108" s="57"/>
      <c r="H108" s="57"/>
      <c r="I108" s="178"/>
      <c r="J108" s="178"/>
      <c r="K108" s="178"/>
    </row>
    <row r="109" spans="1:12" ht="48" x14ac:dyDescent="0.2">
      <c r="A109" s="190" t="s">
        <v>209</v>
      </c>
      <c r="B109" s="190" t="s">
        <v>210</v>
      </c>
      <c r="C109" s="190" t="s">
        <v>211</v>
      </c>
      <c r="D109" s="190" t="s">
        <v>156</v>
      </c>
      <c r="E109" s="190" t="s">
        <v>157</v>
      </c>
      <c r="F109" s="190" t="s">
        <v>212</v>
      </c>
      <c r="G109" s="190" t="s">
        <v>236</v>
      </c>
      <c r="H109" s="192" t="s">
        <v>237</v>
      </c>
      <c r="I109" s="192" t="s">
        <v>238</v>
      </c>
      <c r="J109" s="193" t="s">
        <v>239</v>
      </c>
      <c r="K109" s="190" t="s">
        <v>240</v>
      </c>
    </row>
    <row r="110" spans="1:12" ht="60" customHeight="1" x14ac:dyDescent="0.2">
      <c r="A110" s="180" t="s">
        <v>218</v>
      </c>
      <c r="B110" s="136" t="s">
        <v>241</v>
      </c>
      <c r="C110" s="136"/>
      <c r="D110" s="136" t="s">
        <v>229</v>
      </c>
      <c r="E110" s="136" t="s">
        <v>173</v>
      </c>
      <c r="F110" s="136" t="s">
        <v>219</v>
      </c>
      <c r="G110" s="136"/>
      <c r="H110" s="488" t="s">
        <v>242</v>
      </c>
      <c r="I110" s="488"/>
      <c r="J110" s="136" t="s">
        <v>243</v>
      </c>
      <c r="K110" s="136" t="s">
        <v>244</v>
      </c>
    </row>
    <row r="111" spans="1:12" ht="60" customHeight="1" x14ac:dyDescent="0.2">
      <c r="A111" s="299"/>
      <c r="B111" s="299"/>
      <c r="C111" s="299"/>
      <c r="D111" s="181"/>
      <c r="E111" s="181"/>
      <c r="F111" s="181"/>
      <c r="G111" s="181"/>
      <c r="H111" s="300"/>
      <c r="I111" s="300"/>
      <c r="J111" s="300"/>
      <c r="K111" s="300"/>
      <c r="L111" t="s">
        <v>1182</v>
      </c>
    </row>
    <row r="112" spans="1:12" ht="60" customHeight="1" x14ac:dyDescent="0.2">
      <c r="A112" s="299"/>
      <c r="B112" s="299"/>
      <c r="C112" s="299"/>
      <c r="D112" s="299"/>
      <c r="E112" s="181"/>
      <c r="F112" s="181"/>
      <c r="G112" s="181"/>
      <c r="H112" s="300"/>
      <c r="I112" s="301"/>
      <c r="J112" s="300"/>
      <c r="K112" s="302"/>
    </row>
    <row r="113" spans="1:11" ht="60" customHeight="1" x14ac:dyDescent="0.2">
      <c r="A113" s="299"/>
      <c r="B113" s="299"/>
      <c r="C113" s="299"/>
      <c r="D113" s="181"/>
      <c r="E113" s="181"/>
      <c r="F113" s="181"/>
      <c r="G113" s="181"/>
      <c r="H113" s="300"/>
      <c r="I113" s="195"/>
      <c r="J113" s="300"/>
      <c r="K113" s="181"/>
    </row>
    <row r="114" spans="1:11" ht="60" customHeight="1" x14ac:dyDescent="0.2">
      <c r="A114" s="299"/>
      <c r="B114" s="299"/>
      <c r="C114" s="299"/>
      <c r="D114" s="181"/>
      <c r="E114" s="181"/>
      <c r="F114" s="181"/>
      <c r="G114" s="181"/>
      <c r="H114" s="300"/>
      <c r="I114" s="195"/>
      <c r="J114" s="300"/>
      <c r="K114" s="181"/>
    </row>
    <row r="115" spans="1:11" x14ac:dyDescent="0.2">
      <c r="A115" s="299"/>
      <c r="B115" s="299"/>
      <c r="C115" s="299"/>
      <c r="D115" s="299"/>
      <c r="E115" s="181"/>
      <c r="F115" s="181"/>
      <c r="G115" s="181"/>
      <c r="H115" s="300"/>
      <c r="I115" s="195"/>
      <c r="J115" s="300"/>
      <c r="K115" s="181"/>
    </row>
    <row r="116" spans="1:11" x14ac:dyDescent="0.2">
      <c r="A116" s="299"/>
      <c r="B116" s="299"/>
      <c r="C116" s="299"/>
      <c r="D116" s="299"/>
      <c r="E116" s="181"/>
      <c r="F116" s="181"/>
      <c r="G116" s="181"/>
      <c r="H116" s="300"/>
      <c r="I116" s="195"/>
      <c r="J116" s="300"/>
      <c r="K116" s="181"/>
    </row>
    <row r="117" spans="1:11" x14ac:dyDescent="0.2">
      <c r="A117" s="299"/>
      <c r="B117" s="299"/>
      <c r="C117" s="299"/>
      <c r="D117" s="299"/>
      <c r="E117" s="181"/>
      <c r="F117" s="181"/>
      <c r="G117" s="300"/>
      <c r="H117" s="300"/>
      <c r="I117" s="195"/>
      <c r="J117" s="300"/>
      <c r="K117" s="181"/>
    </row>
    <row r="118" spans="1:11" x14ac:dyDescent="0.2">
      <c r="A118" s="299"/>
      <c r="B118" s="299"/>
      <c r="C118" s="299"/>
      <c r="D118" s="299"/>
      <c r="E118" s="181"/>
      <c r="F118" s="181"/>
      <c r="G118" s="181"/>
      <c r="H118" s="300"/>
      <c r="I118" s="195"/>
      <c r="J118" s="300"/>
      <c r="K118" s="181"/>
    </row>
    <row r="119" spans="1:11" x14ac:dyDescent="0.2">
      <c r="A119" s="299"/>
      <c r="B119" s="299"/>
      <c r="C119" s="299"/>
      <c r="D119" s="299"/>
      <c r="E119" s="181"/>
      <c r="F119" s="181"/>
      <c r="G119" s="181"/>
      <c r="H119" s="300"/>
      <c r="I119" s="195"/>
      <c r="J119" s="300"/>
      <c r="K119" s="181"/>
    </row>
    <row r="120" spans="1:11" x14ac:dyDescent="0.2">
      <c r="A120" s="299"/>
      <c r="B120" s="299"/>
      <c r="C120" s="299"/>
      <c r="D120" s="299"/>
      <c r="E120" s="181"/>
      <c r="F120" s="181"/>
      <c r="G120" s="300"/>
      <c r="H120" s="300"/>
      <c r="I120" s="195"/>
      <c r="J120" s="300"/>
      <c r="K120" s="181"/>
    </row>
    <row r="121" spans="1:11" x14ac:dyDescent="0.2">
      <c r="A121" s="181"/>
      <c r="B121" s="299"/>
      <c r="C121" s="181"/>
      <c r="D121" s="299"/>
      <c r="E121" s="181"/>
      <c r="F121" s="181"/>
      <c r="G121" s="181"/>
      <c r="H121" s="194"/>
      <c r="I121" s="195"/>
      <c r="J121" s="300"/>
      <c r="K121" s="181"/>
    </row>
    <row r="122" spans="1:11" x14ac:dyDescent="0.2">
      <c r="A122" s="181"/>
      <c r="B122" s="299"/>
      <c r="C122" s="181"/>
      <c r="D122" s="299"/>
      <c r="E122" s="181"/>
      <c r="F122" s="181"/>
      <c r="G122" s="181"/>
      <c r="H122" s="194"/>
      <c r="I122" s="195"/>
      <c r="J122" s="300"/>
      <c r="K122" s="181"/>
    </row>
    <row r="123" spans="1:11" x14ac:dyDescent="0.2">
      <c r="A123" s="299"/>
      <c r="B123" s="299"/>
      <c r="C123" s="299"/>
      <c r="D123" s="299"/>
      <c r="E123" s="181"/>
      <c r="F123" s="181"/>
      <c r="G123" s="181"/>
      <c r="H123" s="194"/>
      <c r="I123" s="195"/>
      <c r="J123" s="300"/>
      <c r="K123" s="181"/>
    </row>
    <row r="124" spans="1:11" x14ac:dyDescent="0.2">
      <c r="A124" s="181"/>
      <c r="B124" s="181"/>
      <c r="C124" s="181"/>
      <c r="D124" s="181"/>
      <c r="E124" s="181"/>
      <c r="F124" s="181"/>
      <c r="G124" s="181"/>
      <c r="H124" s="194"/>
      <c r="I124" s="195"/>
      <c r="J124" s="300"/>
      <c r="K124" s="181"/>
    </row>
    <row r="125" spans="1:11" x14ac:dyDescent="0.2">
      <c r="A125" s="181"/>
      <c r="B125" s="181"/>
      <c r="C125" s="181"/>
      <c r="D125" s="181"/>
      <c r="E125" s="181"/>
      <c r="F125" s="181"/>
      <c r="G125" s="181"/>
      <c r="H125" s="194"/>
      <c r="I125" s="195"/>
      <c r="J125" s="300"/>
      <c r="K125" s="181"/>
    </row>
    <row r="126" spans="1:11" x14ac:dyDescent="0.2">
      <c r="A126" s="181"/>
      <c r="B126" s="181"/>
      <c r="C126" s="181"/>
      <c r="D126" s="181"/>
      <c r="E126" s="181"/>
      <c r="F126" s="181"/>
      <c r="G126" s="181"/>
      <c r="H126" s="194"/>
      <c r="I126" s="195"/>
      <c r="J126" s="300"/>
      <c r="K126" s="181"/>
    </row>
    <row r="127" spans="1:11" x14ac:dyDescent="0.2">
      <c r="A127" s="181"/>
      <c r="B127" s="181"/>
      <c r="C127" s="181"/>
      <c r="D127" s="181"/>
      <c r="E127" s="181"/>
      <c r="F127" s="181"/>
      <c r="G127" s="181"/>
      <c r="H127" s="194"/>
      <c r="I127" s="195"/>
      <c r="J127" s="196"/>
      <c r="K127" s="181"/>
    </row>
    <row r="128" spans="1:11" ht="14" customHeight="1" x14ac:dyDescent="0.2">
      <c r="A128" s="487" t="s">
        <v>185</v>
      </c>
      <c r="B128" s="487"/>
      <c r="C128" s="487"/>
      <c r="D128" s="487"/>
      <c r="E128" s="487"/>
      <c r="F128" s="487"/>
      <c r="G128" s="487"/>
      <c r="H128" s="198">
        <f>SUM(H111:H127)</f>
        <v>0</v>
      </c>
      <c r="I128" s="199">
        <f>SUM(I115:I127)</f>
        <v>0</v>
      </c>
      <c r="J128" s="200">
        <f>SUM(J115:J127)</f>
        <v>0</v>
      </c>
      <c r="K128" s="201"/>
    </row>
    <row r="129" spans="1:11" x14ac:dyDescent="0.2">
      <c r="A129" s="299"/>
      <c r="B129" s="299"/>
      <c r="C129" s="299"/>
      <c r="D129" s="181"/>
      <c r="E129" s="181"/>
      <c r="F129" s="181"/>
      <c r="G129" s="181"/>
      <c r="H129" s="300"/>
      <c r="I129" s="195"/>
      <c r="J129" s="196"/>
      <c r="K129" s="181"/>
    </row>
    <row r="130" spans="1:11" x14ac:dyDescent="0.2">
      <c r="A130" s="299"/>
      <c r="B130" s="299"/>
      <c r="C130" s="299"/>
      <c r="D130" s="299"/>
      <c r="E130" s="181"/>
      <c r="F130" s="181"/>
      <c r="G130" s="181"/>
      <c r="H130" s="300"/>
      <c r="I130" s="195"/>
      <c r="J130" s="196"/>
      <c r="K130" s="181"/>
    </row>
    <row r="131" spans="1:11" x14ac:dyDescent="0.2">
      <c r="A131" s="299"/>
      <c r="B131" s="299"/>
      <c r="C131" s="299"/>
      <c r="D131" s="181"/>
      <c r="E131" s="181"/>
      <c r="F131" s="181"/>
      <c r="G131" s="181"/>
      <c r="H131" s="300"/>
      <c r="I131" s="195"/>
      <c r="J131" s="196"/>
      <c r="K131" s="181"/>
    </row>
    <row r="132" spans="1:11" x14ac:dyDescent="0.2">
      <c r="A132" s="299"/>
      <c r="B132" s="299"/>
      <c r="C132" s="299"/>
      <c r="D132" s="181"/>
      <c r="E132" s="181"/>
      <c r="F132" s="181"/>
      <c r="G132" s="181"/>
      <c r="H132" s="300"/>
      <c r="I132" s="195"/>
      <c r="J132" s="196"/>
      <c r="K132" s="181"/>
    </row>
    <row r="133" spans="1:11" x14ac:dyDescent="0.2">
      <c r="A133" s="299"/>
      <c r="B133" s="299"/>
      <c r="C133" s="299"/>
      <c r="D133" s="299"/>
      <c r="E133" s="181"/>
      <c r="F133" s="181"/>
      <c r="G133" s="181"/>
      <c r="H133" s="300"/>
      <c r="I133" s="195"/>
      <c r="J133" s="196"/>
      <c r="K133" s="181"/>
    </row>
    <row r="134" spans="1:11" x14ac:dyDescent="0.2">
      <c r="A134" s="299"/>
      <c r="B134" s="299"/>
      <c r="C134" s="299"/>
      <c r="D134" s="299"/>
      <c r="E134" s="181"/>
      <c r="F134" s="181"/>
      <c r="G134" s="181"/>
      <c r="H134" s="300"/>
      <c r="I134" s="195"/>
      <c r="J134" s="196"/>
      <c r="K134" s="181"/>
    </row>
    <row r="135" spans="1:11" x14ac:dyDescent="0.2">
      <c r="A135" s="299"/>
      <c r="B135" s="299"/>
      <c r="C135" s="299"/>
      <c r="D135" s="299"/>
      <c r="E135" s="181"/>
      <c r="F135" s="181"/>
      <c r="G135" s="300"/>
      <c r="H135" s="300"/>
      <c r="I135" s="195"/>
      <c r="J135" s="196"/>
      <c r="K135" s="181"/>
    </row>
    <row r="136" spans="1:11" x14ac:dyDescent="0.2">
      <c r="A136" s="299"/>
      <c r="B136" s="299"/>
      <c r="C136" s="299"/>
      <c r="D136" s="299"/>
      <c r="E136" s="181"/>
      <c r="F136" s="181"/>
      <c r="G136" s="181"/>
      <c r="H136" s="300"/>
      <c r="I136" s="195"/>
      <c r="J136" s="196"/>
      <c r="K136" s="181"/>
    </row>
    <row r="137" spans="1:11" x14ac:dyDescent="0.2">
      <c r="A137" s="299"/>
      <c r="B137" s="299"/>
      <c r="C137" s="299"/>
      <c r="D137" s="299"/>
      <c r="E137" s="181"/>
      <c r="F137" s="181"/>
      <c r="G137" s="181"/>
      <c r="H137" s="300"/>
      <c r="I137" s="195"/>
      <c r="J137" s="196"/>
      <c r="K137" s="181"/>
    </row>
    <row r="138" spans="1:11" x14ac:dyDescent="0.2">
      <c r="A138" s="299"/>
      <c r="B138" s="299"/>
      <c r="C138" s="299"/>
      <c r="D138" s="299"/>
      <c r="E138" s="181"/>
      <c r="F138" s="181"/>
      <c r="G138" s="300"/>
      <c r="H138" s="300"/>
      <c r="I138" s="195"/>
      <c r="J138" s="196"/>
      <c r="K138" s="181"/>
    </row>
    <row r="139" spans="1:11" x14ac:dyDescent="0.2">
      <c r="A139" s="181"/>
      <c r="B139" s="299"/>
      <c r="C139" s="181"/>
      <c r="D139" s="299"/>
      <c r="E139" s="181"/>
      <c r="F139" s="181"/>
      <c r="G139" s="181"/>
      <c r="H139" s="194"/>
      <c r="I139" s="195"/>
      <c r="J139" s="196"/>
      <c r="K139" s="181"/>
    </row>
    <row r="140" spans="1:11" x14ac:dyDescent="0.2">
      <c r="A140" s="181"/>
      <c r="B140" s="299"/>
      <c r="C140" s="181"/>
      <c r="D140" s="299"/>
      <c r="E140" s="181"/>
      <c r="F140" s="181"/>
      <c r="G140" s="181"/>
      <c r="H140" s="194"/>
      <c r="I140" s="195"/>
      <c r="J140" s="196"/>
      <c r="K140" s="181"/>
    </row>
    <row r="141" spans="1:11" x14ac:dyDescent="0.2">
      <c r="A141" s="299"/>
      <c r="B141" s="299"/>
      <c r="C141" s="299"/>
      <c r="D141" s="299"/>
      <c r="E141" s="181"/>
      <c r="F141" s="181"/>
      <c r="G141" s="181"/>
      <c r="H141" s="194"/>
      <c r="I141" s="195"/>
      <c r="J141" s="196"/>
      <c r="K141" s="181"/>
    </row>
    <row r="142" spans="1:11" ht="14" customHeight="1" x14ac:dyDescent="0.2">
      <c r="A142" s="487"/>
      <c r="B142" s="487"/>
      <c r="C142" s="487"/>
      <c r="D142" s="487"/>
      <c r="E142" s="487"/>
      <c r="F142" s="487"/>
      <c r="G142" s="487"/>
      <c r="H142" s="198"/>
      <c r="I142">
        <f>SUM(I129:I141)</f>
        <v>0</v>
      </c>
      <c r="J142" s="200">
        <f>SUM(J129:J141)</f>
        <v>0</v>
      </c>
      <c r="K142" s="201"/>
    </row>
    <row r="143" spans="1:11" x14ac:dyDescent="0.2">
      <c r="A143" s="299"/>
      <c r="B143" s="299"/>
      <c r="C143" s="299"/>
      <c r="D143" s="181"/>
      <c r="E143" s="181"/>
      <c r="F143" s="181"/>
      <c r="G143" s="181"/>
      <c r="H143" s="300"/>
      <c r="I143" s="195"/>
      <c r="J143" s="196"/>
      <c r="K143" s="181"/>
    </row>
    <row r="144" spans="1:11" x14ac:dyDescent="0.2">
      <c r="A144" s="299"/>
      <c r="B144" s="299"/>
      <c r="C144" s="299"/>
      <c r="D144" s="299"/>
      <c r="E144" s="181"/>
      <c r="F144" s="181"/>
      <c r="G144" s="181"/>
      <c r="H144" s="300"/>
      <c r="I144" s="195"/>
      <c r="J144" s="196"/>
      <c r="K144" s="181"/>
    </row>
    <row r="145" spans="1:11" x14ac:dyDescent="0.2">
      <c r="A145" s="299"/>
      <c r="B145" s="299"/>
      <c r="C145" s="299"/>
      <c r="D145" s="181"/>
      <c r="E145" s="181"/>
      <c r="F145" s="181"/>
      <c r="G145" s="181"/>
      <c r="H145" s="300"/>
      <c r="I145" s="195"/>
      <c r="J145" s="196"/>
      <c r="K145" s="181"/>
    </row>
    <row r="146" spans="1:11" x14ac:dyDescent="0.2">
      <c r="A146" s="299"/>
      <c r="B146" s="299"/>
      <c r="C146" s="299"/>
      <c r="D146" s="181"/>
      <c r="E146" s="181"/>
      <c r="F146" s="181"/>
      <c r="G146" s="181"/>
      <c r="H146" s="300"/>
      <c r="I146" s="195"/>
      <c r="J146" s="196"/>
      <c r="K146" s="181"/>
    </row>
    <row r="147" spans="1:11" x14ac:dyDescent="0.2">
      <c r="A147" s="299"/>
      <c r="B147" s="299"/>
      <c r="C147" s="299"/>
      <c r="D147" s="299"/>
      <c r="E147" s="181"/>
      <c r="F147" s="181"/>
      <c r="G147" s="181"/>
      <c r="H147" s="300"/>
      <c r="I147" s="195"/>
      <c r="J147" s="196"/>
      <c r="K147" s="181"/>
    </row>
    <row r="148" spans="1:11" x14ac:dyDescent="0.2">
      <c r="A148" s="299"/>
      <c r="B148" s="299"/>
      <c r="C148" s="299"/>
      <c r="D148" s="299"/>
      <c r="E148" s="181"/>
      <c r="F148" s="181"/>
      <c r="G148" s="181"/>
      <c r="H148" s="300"/>
      <c r="I148" s="195"/>
      <c r="J148" s="196"/>
      <c r="K148" s="181"/>
    </row>
    <row r="149" spans="1:11" x14ac:dyDescent="0.2">
      <c r="A149" s="299"/>
      <c r="B149" s="299"/>
      <c r="C149" s="299"/>
      <c r="D149" s="299"/>
      <c r="E149" s="181"/>
      <c r="F149" s="181"/>
      <c r="G149" s="300"/>
      <c r="H149" s="300"/>
      <c r="I149" s="195"/>
      <c r="J149" s="196"/>
      <c r="K149" s="181"/>
    </row>
    <row r="150" spans="1:11" x14ac:dyDescent="0.2">
      <c r="A150" s="299"/>
      <c r="B150" s="299"/>
      <c r="C150" s="299"/>
      <c r="D150" s="299"/>
      <c r="E150" s="181"/>
      <c r="F150" s="181"/>
      <c r="G150" s="181"/>
      <c r="H150" s="300"/>
      <c r="I150" s="195"/>
      <c r="J150" s="196"/>
      <c r="K150" s="181"/>
    </row>
    <row r="151" spans="1:11" x14ac:dyDescent="0.2">
      <c r="A151" s="299"/>
      <c r="B151" s="299"/>
      <c r="C151" s="299"/>
      <c r="D151" s="299"/>
      <c r="E151" s="181"/>
      <c r="F151" s="181"/>
      <c r="G151" s="181"/>
      <c r="H151" s="300"/>
      <c r="I151" s="195"/>
      <c r="J151" s="196"/>
      <c r="K151" s="181"/>
    </row>
    <row r="152" spans="1:11" x14ac:dyDescent="0.2">
      <c r="A152" s="299"/>
      <c r="B152" s="299"/>
      <c r="C152" s="299"/>
      <c r="D152" s="299"/>
      <c r="E152" s="181"/>
      <c r="F152" s="181"/>
      <c r="G152" s="300"/>
      <c r="H152" s="300"/>
      <c r="I152" s="195"/>
      <c r="J152" s="196"/>
      <c r="K152" s="181"/>
    </row>
    <row r="153" spans="1:11" x14ac:dyDescent="0.2">
      <c r="A153" s="181"/>
      <c r="B153" s="299"/>
      <c r="C153" s="181"/>
      <c r="D153" s="299"/>
      <c r="E153" s="181"/>
      <c r="F153" s="181"/>
      <c r="G153" s="181"/>
      <c r="H153" s="194"/>
      <c r="I153" s="195"/>
      <c r="J153" s="196"/>
      <c r="K153" s="181"/>
    </row>
    <row r="154" spans="1:11" x14ac:dyDescent="0.2">
      <c r="A154" s="181"/>
      <c r="B154" s="299"/>
      <c r="C154" s="181"/>
      <c r="D154" s="299"/>
      <c r="E154" s="181"/>
      <c r="F154" s="181"/>
      <c r="G154" s="181"/>
      <c r="H154" s="194"/>
      <c r="I154" s="195"/>
      <c r="J154" s="196"/>
      <c r="K154" s="181"/>
    </row>
    <row r="155" spans="1:11" x14ac:dyDescent="0.2">
      <c r="A155" s="299"/>
      <c r="B155" s="299"/>
      <c r="C155" s="299"/>
      <c r="D155" s="299"/>
      <c r="E155" s="181"/>
      <c r="F155" s="181"/>
      <c r="G155" s="181"/>
      <c r="H155" s="194"/>
      <c r="I155" s="195"/>
      <c r="J155" s="196"/>
      <c r="K155" s="181"/>
    </row>
    <row r="156" spans="1:11" x14ac:dyDescent="0.2">
      <c r="A156" s="299"/>
      <c r="B156" s="299"/>
      <c r="C156" s="299"/>
      <c r="D156" s="299"/>
      <c r="E156" s="181"/>
      <c r="F156" s="181"/>
      <c r="G156" s="181"/>
      <c r="H156" s="194"/>
      <c r="I156" s="195"/>
      <c r="J156" s="196"/>
      <c r="K156" s="181"/>
    </row>
    <row r="157" spans="1:11" ht="14" customHeight="1" x14ac:dyDescent="0.2">
      <c r="A157" s="487" t="s">
        <v>187</v>
      </c>
      <c r="B157" s="487"/>
      <c r="C157" s="487"/>
      <c r="D157" s="487"/>
      <c r="E157" s="487"/>
      <c r="F157" s="487"/>
      <c r="G157" s="487"/>
      <c r="H157" s="198">
        <f>SUM(H143:H156)</f>
        <v>0</v>
      </c>
      <c r="I157">
        <f>SUM(I143:I156)</f>
        <v>0</v>
      </c>
      <c r="J157" s="200">
        <f>SUM(J143:J156)</f>
        <v>0</v>
      </c>
      <c r="K157" s="201"/>
    </row>
    <row r="158" spans="1:11" x14ac:dyDescent="0.2">
      <c r="A158" s="181"/>
      <c r="B158" s="181"/>
      <c r="C158" s="181"/>
      <c r="D158" s="181"/>
      <c r="E158" s="181"/>
      <c r="F158" s="181"/>
      <c r="G158" s="181"/>
      <c r="H158" s="194"/>
      <c r="I158" s="195"/>
      <c r="J158" s="196"/>
      <c r="K158" s="181"/>
    </row>
    <row r="159" spans="1:11" x14ac:dyDescent="0.2">
      <c r="A159" s="197"/>
      <c r="B159" s="181"/>
      <c r="C159" s="181"/>
      <c r="D159" s="181"/>
      <c r="E159" s="181"/>
      <c r="F159" s="181"/>
      <c r="G159" s="181"/>
      <c r="H159" s="194"/>
      <c r="I159" s="195"/>
      <c r="J159" s="196"/>
      <c r="K159" s="181"/>
    </row>
    <row r="160" spans="1:11" x14ac:dyDescent="0.2">
      <c r="A160" s="197"/>
      <c r="B160" s="181"/>
      <c r="C160" s="181"/>
      <c r="D160" s="181"/>
      <c r="E160" s="181"/>
      <c r="F160" s="181"/>
      <c r="G160" s="181"/>
      <c r="H160" s="194"/>
      <c r="I160" s="195"/>
      <c r="J160" s="196"/>
      <c r="K160" s="181"/>
    </row>
    <row r="161" spans="1:11" x14ac:dyDescent="0.2">
      <c r="A161" s="197"/>
      <c r="B161" s="181"/>
      <c r="C161" s="181"/>
      <c r="D161" s="181"/>
      <c r="E161" s="181"/>
      <c r="F161" s="181"/>
      <c r="G161" s="181"/>
      <c r="H161" s="194"/>
      <c r="I161" s="195"/>
      <c r="J161" s="196"/>
      <c r="K161" s="181"/>
    </row>
    <row r="162" spans="1:11" x14ac:dyDescent="0.2">
      <c r="A162" s="197"/>
      <c r="B162" s="181"/>
      <c r="C162" s="181"/>
      <c r="D162" s="181"/>
      <c r="E162" s="181"/>
      <c r="F162" s="181"/>
      <c r="G162" s="181"/>
      <c r="H162" s="194"/>
      <c r="I162" s="195"/>
      <c r="J162" s="196"/>
      <c r="K162" s="181"/>
    </row>
    <row r="163" spans="1:11" x14ac:dyDescent="0.2">
      <c r="A163" s="197"/>
      <c r="B163" s="181"/>
      <c r="C163" s="181"/>
      <c r="D163" s="181"/>
      <c r="E163" s="181"/>
      <c r="F163" s="181"/>
      <c r="G163" s="181"/>
      <c r="H163" s="194"/>
      <c r="I163" s="195"/>
      <c r="J163" s="196"/>
      <c r="K163" s="181"/>
    </row>
    <row r="164" spans="1:11" x14ac:dyDescent="0.2">
      <c r="A164" s="181"/>
      <c r="B164" s="181"/>
      <c r="C164" s="181"/>
      <c r="D164" s="181"/>
      <c r="E164" s="181"/>
      <c r="F164" s="181"/>
      <c r="G164" s="181"/>
      <c r="H164" s="194"/>
      <c r="I164" s="195"/>
      <c r="J164" s="196"/>
      <c r="K164" s="181"/>
    </row>
    <row r="165" spans="1:11" x14ac:dyDescent="0.2">
      <c r="A165" s="181"/>
      <c r="B165" s="181"/>
      <c r="C165" s="181"/>
      <c r="D165" s="181"/>
      <c r="E165" s="181"/>
      <c r="F165" s="181"/>
      <c r="G165" s="181"/>
      <c r="H165" s="194"/>
      <c r="I165" s="195"/>
      <c r="J165" s="196"/>
      <c r="K165" s="181"/>
    </row>
    <row r="166" spans="1:11" x14ac:dyDescent="0.2">
      <c r="A166" s="181"/>
      <c r="B166" s="181"/>
      <c r="C166" s="181"/>
      <c r="D166" s="181"/>
      <c r="E166" s="181"/>
      <c r="F166" s="181"/>
      <c r="G166" s="181"/>
      <c r="H166" s="194"/>
      <c r="I166" s="195"/>
      <c r="J166" s="196"/>
      <c r="K166" s="181"/>
    </row>
    <row r="167" spans="1:11" ht="14" customHeight="1" x14ac:dyDescent="0.2">
      <c r="A167" s="487" t="s">
        <v>188</v>
      </c>
      <c r="B167" s="487"/>
      <c r="C167" s="487"/>
      <c r="D167" s="487"/>
      <c r="E167" s="487"/>
      <c r="F167" s="487"/>
      <c r="G167" s="487"/>
      <c r="H167" s="202">
        <f>SUM(H158:H166)</f>
        <v>0</v>
      </c>
      <c r="I167">
        <f>SUM(I158:I166)</f>
        <v>0</v>
      </c>
      <c r="J167" s="200">
        <f>SUM(J158:J166)</f>
        <v>0</v>
      </c>
      <c r="K167" s="203"/>
    </row>
    <row r="168" spans="1:11" x14ac:dyDescent="0.2">
      <c r="A168" s="175"/>
      <c r="B168" s="57"/>
      <c r="C168" s="57"/>
      <c r="D168" s="57"/>
      <c r="E168" s="57"/>
      <c r="F168" s="57"/>
      <c r="H168" s="204">
        <f>H128+H142+H157+H167</f>
        <v>0</v>
      </c>
      <c r="I168" s="205">
        <f>I128+I142+I157+I167</f>
        <v>0</v>
      </c>
      <c r="J168" s="206">
        <f>J128+J142+J157+J167</f>
        <v>0</v>
      </c>
      <c r="K168" s="349"/>
    </row>
  </sheetData>
  <mergeCells count="24">
    <mergeCell ref="A128:G128"/>
    <mergeCell ref="A142:G142"/>
    <mergeCell ref="A157:G157"/>
    <mergeCell ref="A167:G167"/>
    <mergeCell ref="A76:I76"/>
    <mergeCell ref="A87:I87"/>
    <mergeCell ref="A97:I97"/>
    <mergeCell ref="A105:I105"/>
    <mergeCell ref="H110:I110"/>
    <mergeCell ref="A17:K17"/>
    <mergeCell ref="A33:I33"/>
    <mergeCell ref="A42:I42"/>
    <mergeCell ref="A51:I51"/>
    <mergeCell ref="A60:I60"/>
    <mergeCell ref="A10:K10"/>
    <mergeCell ref="A11:K11"/>
    <mergeCell ref="A12:K12"/>
    <mergeCell ref="A14:K14"/>
    <mergeCell ref="A15:K16"/>
    <mergeCell ref="A4:K4"/>
    <mergeCell ref="A5:K5"/>
    <mergeCell ref="A7:K7"/>
    <mergeCell ref="A8:K8"/>
    <mergeCell ref="A9:K9"/>
  </mergeCells>
  <phoneticPr fontId="51" type="noConversion"/>
  <pageMargins left="0.45138888888888901" right="0.46527777777777801" top="0.718055555555556" bottom="0.60833333333333295" header="0.452777777777778" footer="0.343055555555556"/>
  <pageSetup paperSize="9" scale="44" firstPageNumber="0" orientation="portrait" horizontalDpi="300" verticalDpi="300" r:id="rId1"/>
  <headerFooter>
    <oddHeader>&amp;C&amp;"Times New Roman,Normal"&amp;12&amp;A</oddHeader>
    <oddFooter>&amp;C&amp;"Times New Roman,Normal"&amp;12Page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9389629810485"/>
  </sheetPr>
  <dimension ref="A2:L51"/>
  <sheetViews>
    <sheetView view="pageBreakPreview" topLeftCell="A12" zoomScale="93" zoomScaleNormal="100" zoomScalePageLayoutView="88" workbookViewId="0">
      <selection activeCell="AK1" sqref="AK1"/>
    </sheetView>
  </sheetViews>
  <sheetFormatPr baseColWidth="10" defaultColWidth="9.1640625" defaultRowHeight="15" x14ac:dyDescent="0.2"/>
  <cols>
    <col min="1" max="1" width="23.5" customWidth="1"/>
    <col min="2" max="2" width="22.5" customWidth="1"/>
    <col min="3" max="3" width="19.5" bestFit="1" customWidth="1"/>
    <col min="4" max="5" width="26.5" customWidth="1"/>
    <col min="6" max="6" width="28" bestFit="1" customWidth="1"/>
    <col min="7" max="7" width="26.5" customWidth="1"/>
    <col min="8" max="8" width="17.5" bestFit="1" customWidth="1"/>
    <col min="9" max="9" width="16.83203125" customWidth="1"/>
    <col min="10" max="10" width="17.5" customWidth="1"/>
    <col min="11" max="11" width="16.6640625" customWidth="1"/>
    <col min="12" max="1025" width="9.1640625" customWidth="1"/>
  </cols>
  <sheetData>
    <row r="2" spans="1:12" x14ac:dyDescent="0.2">
      <c r="A2" s="207" t="s">
        <v>245</v>
      </c>
    </row>
    <row r="3" spans="1:12" x14ac:dyDescent="0.2">
      <c r="A3" t="s">
        <v>246</v>
      </c>
    </row>
    <row r="6" spans="1:12" x14ac:dyDescent="0.2">
      <c r="A6" t="s">
        <v>247</v>
      </c>
    </row>
    <row r="8" spans="1:12" x14ac:dyDescent="0.2">
      <c r="A8" t="s">
        <v>248</v>
      </c>
    </row>
    <row r="9" spans="1:12" x14ac:dyDescent="0.2">
      <c r="A9" s="1" t="s">
        <v>146</v>
      </c>
    </row>
    <row r="11" spans="1:12" x14ac:dyDescent="0.2">
      <c r="A11" s="208" t="s">
        <v>249</v>
      </c>
    </row>
    <row r="12" spans="1:12" x14ac:dyDescent="0.2">
      <c r="A12" s="208" t="s">
        <v>250</v>
      </c>
    </row>
    <row r="14" spans="1:12" ht="48" x14ac:dyDescent="0.2">
      <c r="A14" s="133" t="s">
        <v>209</v>
      </c>
      <c r="B14" s="133" t="s">
        <v>251</v>
      </c>
      <c r="C14" s="133" t="s">
        <v>252</v>
      </c>
      <c r="D14" s="133" t="s">
        <v>156</v>
      </c>
      <c r="E14" s="133" t="s">
        <v>157</v>
      </c>
      <c r="F14" s="133" t="s">
        <v>212</v>
      </c>
      <c r="G14" s="133" t="s">
        <v>253</v>
      </c>
      <c r="H14" s="209" t="s">
        <v>239</v>
      </c>
      <c r="I14" s="210" t="s">
        <v>237</v>
      </c>
      <c r="J14" s="211" t="s">
        <v>254</v>
      </c>
      <c r="K14" s="212" t="s">
        <v>255</v>
      </c>
    </row>
    <row r="15" spans="1:12" ht="40.5" customHeight="1" thickTop="1" thickBot="1" x14ac:dyDescent="0.25">
      <c r="A15" s="180" t="s">
        <v>256</v>
      </c>
      <c r="B15" s="213" t="s">
        <v>257</v>
      </c>
      <c r="C15" s="136" t="s">
        <v>258</v>
      </c>
      <c r="D15" s="136" t="s">
        <v>172</v>
      </c>
      <c r="E15" s="136" t="s">
        <v>173</v>
      </c>
      <c r="F15" s="136" t="s">
        <v>219</v>
      </c>
      <c r="G15" s="214" t="s">
        <v>259</v>
      </c>
      <c r="H15" s="213" t="s">
        <v>260</v>
      </c>
      <c r="I15" s="489" t="s">
        <v>242</v>
      </c>
      <c r="J15" s="489"/>
      <c r="K15" s="215" t="s">
        <v>261</v>
      </c>
    </row>
    <row r="16" spans="1:12" ht="16" thickTop="1" x14ac:dyDescent="0.2">
      <c r="A16" s="181"/>
      <c r="B16" s="181"/>
      <c r="C16" s="181"/>
      <c r="D16" s="181"/>
      <c r="E16" s="181"/>
      <c r="F16" s="181"/>
      <c r="G16" s="181"/>
      <c r="H16" s="257"/>
      <c r="I16" s="216"/>
      <c r="J16" s="216"/>
      <c r="K16" s="217"/>
      <c r="L16" s="11"/>
    </row>
    <row r="17" spans="1:12" x14ac:dyDescent="0.2">
      <c r="A17" s="181"/>
      <c r="B17" s="181"/>
      <c r="C17" s="258"/>
      <c r="D17" s="299"/>
      <c r="E17" s="181"/>
      <c r="F17" s="181"/>
      <c r="G17" s="181"/>
      <c r="H17" s="216"/>
      <c r="I17" s="216"/>
      <c r="J17" s="216"/>
      <c r="K17" s="218"/>
      <c r="L17" s="11"/>
    </row>
    <row r="18" spans="1:12" x14ac:dyDescent="0.2">
      <c r="A18" s="181"/>
      <c r="B18" s="181"/>
      <c r="C18" s="181"/>
      <c r="D18" s="181"/>
      <c r="E18" s="181"/>
      <c r="F18" s="181"/>
      <c r="G18" s="181"/>
      <c r="H18" s="216"/>
      <c r="I18" s="216"/>
      <c r="J18" s="216"/>
      <c r="K18" s="218"/>
      <c r="L18" s="11"/>
    </row>
    <row r="19" spans="1:12" x14ac:dyDescent="0.2">
      <c r="A19" s="181"/>
      <c r="B19" s="181"/>
      <c r="C19" s="181"/>
      <c r="D19" s="181"/>
      <c r="E19" s="181"/>
      <c r="F19" s="181"/>
      <c r="G19" s="181"/>
      <c r="H19" s="216"/>
      <c r="I19" s="216"/>
      <c r="J19" s="216"/>
      <c r="K19" s="218"/>
      <c r="L19" s="11"/>
    </row>
    <row r="20" spans="1:12" x14ac:dyDescent="0.2">
      <c r="A20" s="181"/>
      <c r="B20" s="181"/>
      <c r="C20" s="181"/>
      <c r="D20" s="181"/>
      <c r="E20" s="181"/>
      <c r="F20" s="181"/>
      <c r="G20" s="181"/>
      <c r="H20" s="216"/>
      <c r="I20" s="216"/>
      <c r="J20" s="216"/>
      <c r="K20" s="218"/>
      <c r="L20" s="11"/>
    </row>
    <row r="21" spans="1:12" x14ac:dyDescent="0.2">
      <c r="A21" s="181"/>
      <c r="B21" s="181"/>
      <c r="C21" s="181"/>
      <c r="D21" s="181"/>
      <c r="E21" s="181"/>
      <c r="F21" s="181"/>
      <c r="G21" s="181"/>
      <c r="H21" s="216"/>
      <c r="I21" s="216"/>
      <c r="J21" s="216"/>
      <c r="K21" s="218"/>
      <c r="L21" s="11"/>
    </row>
    <row r="22" spans="1:12" x14ac:dyDescent="0.2">
      <c r="J22" s="216"/>
      <c r="K22" s="218"/>
    </row>
    <row r="23" spans="1:12" x14ac:dyDescent="0.2">
      <c r="A23" s="181"/>
      <c r="B23" s="181"/>
      <c r="C23" s="181"/>
      <c r="D23" s="181"/>
      <c r="E23" s="181"/>
      <c r="F23" s="181"/>
      <c r="G23" s="181"/>
      <c r="H23" s="216"/>
      <c r="I23" s="216"/>
      <c r="J23" s="216"/>
      <c r="K23" s="218"/>
    </row>
    <row r="24" spans="1:12" ht="15.75" customHeight="1" x14ac:dyDescent="0.2">
      <c r="A24" s="350" t="s">
        <v>185</v>
      </c>
      <c r="B24" s="490"/>
      <c r="C24" s="491"/>
      <c r="D24" s="491"/>
      <c r="E24" s="491"/>
      <c r="F24" s="491"/>
      <c r="G24" s="492"/>
      <c r="H24" s="219">
        <f>SUM(H16:H23)</f>
        <v>0</v>
      </c>
      <c r="I24" s="220">
        <f>SUM(I16:I23)</f>
        <v>0</v>
      </c>
      <c r="J24" s="221">
        <f>SUM(J16:J23)</f>
        <v>0</v>
      </c>
      <c r="K24" s="222"/>
    </row>
    <row r="25" spans="1:12" x14ac:dyDescent="0.2">
      <c r="A25" s="181"/>
      <c r="B25" s="181"/>
      <c r="C25" s="181"/>
      <c r="D25" s="181"/>
      <c r="E25" s="181"/>
      <c r="F25" s="181"/>
      <c r="G25" s="181"/>
      <c r="H25" s="257"/>
      <c r="I25" s="216"/>
      <c r="J25" s="216"/>
      <c r="K25" s="218"/>
    </row>
    <row r="26" spans="1:12" x14ac:dyDescent="0.2">
      <c r="A26" s="181"/>
      <c r="B26" s="181"/>
      <c r="C26" s="258"/>
      <c r="D26" s="181"/>
      <c r="E26" s="181"/>
      <c r="F26" s="181"/>
      <c r="G26" s="181"/>
      <c r="H26" s="216"/>
      <c r="I26" s="216"/>
      <c r="J26" s="216"/>
      <c r="K26" s="218"/>
    </row>
    <row r="27" spans="1:12" x14ac:dyDescent="0.2">
      <c r="A27" s="181"/>
      <c r="B27" s="181"/>
      <c r="C27" s="181"/>
      <c r="D27" s="181"/>
      <c r="E27" s="181"/>
      <c r="F27" s="181"/>
      <c r="G27" s="181"/>
      <c r="H27" s="216"/>
      <c r="I27" s="216"/>
      <c r="J27" s="216"/>
      <c r="K27" s="218"/>
    </row>
    <row r="28" spans="1:12" x14ac:dyDescent="0.2">
      <c r="A28" s="181"/>
      <c r="B28" s="181"/>
      <c r="C28" s="181"/>
      <c r="D28" s="181"/>
      <c r="E28" s="181"/>
      <c r="F28" s="181"/>
      <c r="G28" s="181"/>
      <c r="H28" s="216"/>
      <c r="I28" s="216"/>
      <c r="J28" s="216"/>
      <c r="K28" s="218"/>
    </row>
    <row r="29" spans="1:12" x14ac:dyDescent="0.2">
      <c r="A29" s="181"/>
      <c r="B29" s="181"/>
      <c r="C29" s="181"/>
      <c r="D29" s="181"/>
      <c r="E29" s="181"/>
      <c r="F29" s="181"/>
      <c r="G29" s="181"/>
      <c r="H29" s="216"/>
      <c r="I29" s="216"/>
      <c r="J29" s="216"/>
      <c r="K29" s="218"/>
    </row>
    <row r="30" spans="1:12" ht="15.75" customHeight="1" x14ac:dyDescent="0.2">
      <c r="A30" s="350"/>
      <c r="B30" s="490"/>
      <c r="C30" s="491"/>
      <c r="D30" s="491"/>
      <c r="E30" s="491"/>
      <c r="F30" s="491"/>
      <c r="G30" s="492"/>
      <c r="H30" s="219"/>
      <c r="I30" s="220"/>
      <c r="J30" s="221">
        <f>SUM(J25:J29)</f>
        <v>0</v>
      </c>
      <c r="K30" s="222"/>
    </row>
    <row r="31" spans="1:12" x14ac:dyDescent="0.2">
      <c r="A31" s="181"/>
      <c r="B31" s="181"/>
      <c r="C31" s="181"/>
      <c r="D31" s="181"/>
      <c r="E31" s="181"/>
      <c r="F31" s="181"/>
      <c r="G31" s="181"/>
      <c r="H31" s="257"/>
      <c r="I31" s="216"/>
      <c r="J31" s="216"/>
      <c r="K31" s="218"/>
    </row>
    <row r="32" spans="1:12" x14ac:dyDescent="0.2">
      <c r="A32" s="181"/>
      <c r="B32" s="181"/>
      <c r="C32" s="258"/>
      <c r="D32" s="181"/>
      <c r="E32" s="181"/>
      <c r="F32" s="181"/>
      <c r="G32" s="181"/>
      <c r="H32" s="216"/>
      <c r="I32" s="216"/>
      <c r="J32" s="216"/>
      <c r="K32" s="218"/>
    </row>
    <row r="33" spans="1:11" x14ac:dyDescent="0.2">
      <c r="A33" s="181"/>
      <c r="B33" s="181"/>
      <c r="C33" s="181"/>
      <c r="D33" s="181"/>
      <c r="E33" s="181"/>
      <c r="F33" s="181"/>
      <c r="G33" s="181"/>
      <c r="H33" s="216"/>
      <c r="I33" s="216"/>
      <c r="J33" s="216"/>
      <c r="K33" s="218"/>
    </row>
    <row r="34" spans="1:11" x14ac:dyDescent="0.2">
      <c r="A34" s="181"/>
      <c r="B34" s="181"/>
      <c r="C34" s="181"/>
      <c r="D34" s="181"/>
      <c r="E34" s="181"/>
      <c r="F34" s="181"/>
      <c r="G34" s="181"/>
      <c r="H34" s="216"/>
      <c r="I34" s="216"/>
      <c r="J34" s="216"/>
      <c r="K34" s="218"/>
    </row>
    <row r="35" spans="1:11" x14ac:dyDescent="0.2">
      <c r="A35" s="181"/>
      <c r="B35" s="181"/>
      <c r="C35" s="181"/>
      <c r="D35" s="181"/>
      <c r="E35" s="181"/>
      <c r="F35" s="181"/>
      <c r="G35" s="181"/>
      <c r="H35" s="216"/>
      <c r="I35" s="216"/>
      <c r="J35" s="216"/>
      <c r="K35" s="218"/>
    </row>
    <row r="36" spans="1:11" x14ac:dyDescent="0.2">
      <c r="A36" s="181"/>
      <c r="B36" s="181"/>
      <c r="C36" s="181"/>
      <c r="D36" s="181"/>
      <c r="E36" s="181"/>
      <c r="F36" s="181"/>
      <c r="G36" s="181"/>
      <c r="H36" s="216"/>
      <c r="I36" s="216"/>
      <c r="J36" s="216"/>
      <c r="K36" s="218"/>
    </row>
    <row r="37" spans="1:11" x14ac:dyDescent="0.2">
      <c r="A37" s="181"/>
      <c r="B37" s="181"/>
      <c r="C37" s="181"/>
      <c r="D37" s="181"/>
      <c r="E37" s="181"/>
      <c r="F37" s="181"/>
      <c r="G37" s="181"/>
      <c r="H37" s="216"/>
      <c r="I37" s="216"/>
      <c r="J37" s="216"/>
      <c r="K37" s="218"/>
    </row>
    <row r="38" spans="1:11" ht="15.75" customHeight="1" x14ac:dyDescent="0.2">
      <c r="A38" s="350" t="s">
        <v>187</v>
      </c>
      <c r="B38" s="490"/>
      <c r="C38" s="491"/>
      <c r="D38" s="491"/>
      <c r="E38" s="491"/>
      <c r="F38" s="491"/>
      <c r="G38" s="492"/>
      <c r="H38" s="219">
        <f>SUM(H31:H37)</f>
        <v>0</v>
      </c>
      <c r="I38" s="220">
        <f>SUM(I31:I37)</f>
        <v>0</v>
      </c>
      <c r="J38" s="221">
        <f>SUM(J31:J37)</f>
        <v>0</v>
      </c>
      <c r="K38" s="222"/>
    </row>
    <row r="39" spans="1:11" x14ac:dyDescent="0.2">
      <c r="A39" s="181"/>
      <c r="B39" s="181"/>
      <c r="C39" s="181"/>
      <c r="D39" s="181"/>
      <c r="E39" s="181"/>
      <c r="F39" s="181"/>
      <c r="G39" s="181"/>
      <c r="H39" s="216"/>
      <c r="I39" s="216"/>
      <c r="J39" s="216"/>
      <c r="K39" s="218"/>
    </row>
    <row r="40" spans="1:11" x14ac:dyDescent="0.2">
      <c r="A40" s="181"/>
      <c r="B40" s="181"/>
      <c r="C40" s="181"/>
      <c r="D40" s="181"/>
      <c r="E40" s="181"/>
      <c r="F40" s="181"/>
      <c r="G40" s="181"/>
      <c r="H40" s="216"/>
      <c r="I40" s="216"/>
      <c r="J40" s="216"/>
      <c r="K40" s="218"/>
    </row>
    <row r="41" spans="1:11" x14ac:dyDescent="0.2">
      <c r="A41" s="181"/>
      <c r="B41" s="181"/>
      <c r="C41" s="181"/>
      <c r="D41" s="181"/>
      <c r="E41" s="181"/>
      <c r="F41" s="181"/>
      <c r="G41" s="181"/>
      <c r="H41" s="216"/>
      <c r="I41" s="216"/>
      <c r="J41" s="216"/>
      <c r="K41" s="218"/>
    </row>
    <row r="42" spans="1:11" x14ac:dyDescent="0.2">
      <c r="A42" s="181"/>
      <c r="B42" s="181"/>
      <c r="C42" s="181"/>
      <c r="D42" s="181"/>
      <c r="E42" s="181"/>
      <c r="F42" s="181"/>
      <c r="G42" s="181"/>
      <c r="H42" s="216"/>
      <c r="I42" s="216"/>
      <c r="J42" s="216"/>
      <c r="K42" s="218"/>
    </row>
    <row r="43" spans="1:11" x14ac:dyDescent="0.2">
      <c r="A43" s="181"/>
      <c r="B43" s="181"/>
      <c r="C43" s="181"/>
      <c r="D43" s="181"/>
      <c r="E43" s="181"/>
      <c r="F43" s="181"/>
      <c r="G43" s="181"/>
      <c r="H43" s="216"/>
      <c r="I43" s="216"/>
      <c r="J43" s="216"/>
      <c r="K43" s="218"/>
    </row>
    <row r="44" spans="1:11" x14ac:dyDescent="0.2">
      <c r="A44" s="181"/>
      <c r="B44" s="181"/>
      <c r="C44" s="181"/>
      <c r="D44" s="181"/>
      <c r="E44" s="181"/>
      <c r="F44" s="181"/>
      <c r="G44" s="181"/>
      <c r="H44" s="216"/>
      <c r="I44" s="216"/>
      <c r="J44" s="216"/>
      <c r="K44" s="218"/>
    </row>
    <row r="45" spans="1:11" x14ac:dyDescent="0.2">
      <c r="A45" s="181"/>
      <c r="B45" s="181"/>
      <c r="C45" s="181"/>
      <c r="D45" s="181"/>
      <c r="E45" s="181"/>
      <c r="F45" s="181"/>
      <c r="G45" s="181"/>
      <c r="H45" s="216"/>
      <c r="I45" s="216"/>
      <c r="J45" s="216"/>
      <c r="K45" s="218"/>
    </row>
    <row r="46" spans="1:11" x14ac:dyDescent="0.2">
      <c r="A46" s="181"/>
      <c r="B46" s="181"/>
      <c r="C46" s="181"/>
      <c r="D46" s="181"/>
      <c r="E46" s="181"/>
      <c r="F46" s="181"/>
      <c r="G46" s="181"/>
      <c r="H46" s="216"/>
      <c r="I46" s="216"/>
      <c r="J46" s="216"/>
      <c r="K46" s="218"/>
    </row>
    <row r="47" spans="1:11" x14ac:dyDescent="0.2">
      <c r="A47" s="181"/>
      <c r="B47" s="181"/>
      <c r="C47" s="181"/>
      <c r="D47" s="181"/>
      <c r="E47" s="181"/>
      <c r="F47" s="181"/>
      <c r="G47" s="181"/>
      <c r="H47" s="216"/>
      <c r="I47" s="216"/>
      <c r="J47" s="216"/>
      <c r="K47" s="218"/>
    </row>
    <row r="48" spans="1:11" x14ac:dyDescent="0.2">
      <c r="A48" s="181"/>
      <c r="B48" s="181"/>
      <c r="C48" s="181"/>
      <c r="D48" s="181"/>
      <c r="E48" s="181"/>
      <c r="F48" s="181"/>
      <c r="G48" s="181"/>
      <c r="H48" s="216"/>
      <c r="I48" s="216"/>
      <c r="J48" s="216"/>
      <c r="K48" s="218"/>
    </row>
    <row r="49" spans="1:11" ht="15.75" customHeight="1" x14ac:dyDescent="0.2">
      <c r="A49" s="351" t="s">
        <v>188</v>
      </c>
      <c r="B49" s="490"/>
      <c r="C49" s="491"/>
      <c r="D49" s="491"/>
      <c r="E49" s="491"/>
      <c r="F49" s="491"/>
      <c r="G49" s="492"/>
      <c r="H49" s="219">
        <f>SUM(H39:H48)</f>
        <v>0</v>
      </c>
      <c r="I49" s="220">
        <f>SUM(I39:I48)</f>
        <v>0</v>
      </c>
      <c r="J49" s="221">
        <f>SUM(J39:J48)</f>
        <v>0</v>
      </c>
      <c r="K49" s="222"/>
    </row>
    <row r="50" spans="1:11" ht="16" thickBot="1" x14ac:dyDescent="0.25">
      <c r="A50" s="203"/>
      <c r="B50" s="203"/>
      <c r="C50" s="203"/>
      <c r="D50" s="203"/>
      <c r="E50" s="203"/>
      <c r="F50" s="203"/>
      <c r="G50" s="175"/>
      <c r="H50" s="223">
        <f>H24+H30+H38+H49</f>
        <v>0</v>
      </c>
      <c r="I50" s="224">
        <f>I24+I30+I38+I49</f>
        <v>0</v>
      </c>
      <c r="J50" s="223">
        <f>J24+J30+J38+J49</f>
        <v>0</v>
      </c>
      <c r="K50" s="225">
        <f>K24+K30+K38+K49</f>
        <v>0</v>
      </c>
    </row>
    <row r="51" spans="1:11" ht="16" thickTop="1" x14ac:dyDescent="0.2"/>
  </sheetData>
  <mergeCells count="5">
    <mergeCell ref="I15:J15"/>
    <mergeCell ref="B24:G24"/>
    <mergeCell ref="B30:G30"/>
    <mergeCell ref="B38:G38"/>
    <mergeCell ref="B49:G49"/>
  </mergeCells>
  <pageMargins left="0.45138888888888901" right="0.46527777777777801" top="0.718055555555556" bottom="0.60833333333333295" header="0.452777777777778" footer="0.343055555555556"/>
  <pageSetup paperSize="9" scale="39" firstPageNumber="0" orientation="portrait" horizontalDpi="300" verticalDpi="300" r:id="rId1"/>
  <headerFooter>
    <oddHeader>&amp;C&amp;"Times New Roman,Normal"&amp;12&amp;A</oddHeader>
    <oddFooter>&amp;C&amp;"Times New Roman,Normal"&amp;12Page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59999389629810485"/>
  </sheetPr>
  <dimension ref="A2:K60"/>
  <sheetViews>
    <sheetView view="pageBreakPreview" zoomScale="88" zoomScaleNormal="100" zoomScalePageLayoutView="88" workbookViewId="0">
      <selection activeCell="AK1" sqref="AK1"/>
    </sheetView>
  </sheetViews>
  <sheetFormatPr baseColWidth="10" defaultColWidth="9.1640625" defaultRowHeight="15" x14ac:dyDescent="0.2"/>
  <cols>
    <col min="1" max="1" width="23.5" customWidth="1"/>
    <col min="2" max="2" width="18.1640625" customWidth="1"/>
    <col min="3" max="3" width="16.83203125" customWidth="1"/>
    <col min="4" max="7" width="26.5" customWidth="1"/>
    <col min="8" max="9" width="16" customWidth="1"/>
    <col min="10" max="10" width="11.5" customWidth="1"/>
    <col min="11" max="11" width="16.6640625" customWidth="1"/>
    <col min="12" max="1025" width="9.1640625" customWidth="1"/>
  </cols>
  <sheetData>
    <row r="2" spans="1:11" x14ac:dyDescent="0.2">
      <c r="A2" s="207" t="s">
        <v>262</v>
      </c>
    </row>
    <row r="3" spans="1:11" x14ac:dyDescent="0.2">
      <c r="A3" t="s">
        <v>246</v>
      </c>
    </row>
    <row r="5" spans="1:11" x14ac:dyDescent="0.2">
      <c r="A5" t="s">
        <v>263</v>
      </c>
    </row>
    <row r="7" spans="1:11" x14ac:dyDescent="0.2">
      <c r="A7" t="s">
        <v>264</v>
      </c>
    </row>
    <row r="8" spans="1:11" x14ac:dyDescent="0.2">
      <c r="A8" s="1" t="s">
        <v>146</v>
      </c>
    </row>
    <row r="9" spans="1:11" x14ac:dyDescent="0.2">
      <c r="A9" s="226" t="s">
        <v>265</v>
      </c>
    </row>
    <row r="11" spans="1:11" x14ac:dyDescent="0.2">
      <c r="A11" s="208" t="s">
        <v>249</v>
      </c>
    </row>
    <row r="12" spans="1:11" x14ac:dyDescent="0.2">
      <c r="A12" s="208" t="s">
        <v>250</v>
      </c>
    </row>
    <row r="13" spans="1:11" x14ac:dyDescent="0.2">
      <c r="A13" s="208"/>
    </row>
    <row r="14" spans="1:11" ht="80" x14ac:dyDescent="0.2">
      <c r="A14" s="133" t="s">
        <v>209</v>
      </c>
      <c r="B14" s="133" t="s">
        <v>251</v>
      </c>
      <c r="C14" s="133" t="s">
        <v>252</v>
      </c>
      <c r="D14" s="133" t="s">
        <v>156</v>
      </c>
      <c r="E14" s="133" t="s">
        <v>157</v>
      </c>
      <c r="F14" s="133" t="s">
        <v>212</v>
      </c>
      <c r="G14" s="133" t="s">
        <v>266</v>
      </c>
      <c r="H14" s="209" t="s">
        <v>239</v>
      </c>
      <c r="I14" s="210" t="s">
        <v>237</v>
      </c>
      <c r="J14" s="211" t="s">
        <v>254</v>
      </c>
      <c r="K14" s="212" t="s">
        <v>255</v>
      </c>
    </row>
    <row r="15" spans="1:11" ht="46.5" customHeight="1" x14ac:dyDescent="0.2">
      <c r="A15" s="180" t="s">
        <v>267</v>
      </c>
      <c r="B15" s="213" t="s">
        <v>268</v>
      </c>
      <c r="C15" s="136" t="s">
        <v>258</v>
      </c>
      <c r="D15" s="136" t="s">
        <v>172</v>
      </c>
      <c r="E15" s="136" t="s">
        <v>173</v>
      </c>
      <c r="F15" s="136" t="s">
        <v>219</v>
      </c>
      <c r="G15" s="227" t="s">
        <v>269</v>
      </c>
      <c r="H15" s="213" t="s">
        <v>260</v>
      </c>
      <c r="I15" s="489" t="s">
        <v>242</v>
      </c>
      <c r="J15" s="489"/>
      <c r="K15" s="228" t="s">
        <v>270</v>
      </c>
    </row>
    <row r="16" spans="1:11" x14ac:dyDescent="0.2">
      <c r="A16" s="181"/>
      <c r="B16" s="181"/>
      <c r="C16" s="299"/>
      <c r="D16" s="181"/>
      <c r="E16" s="181"/>
      <c r="F16" s="181"/>
      <c r="G16" s="181"/>
      <c r="H16" s="216"/>
      <c r="I16" s="216"/>
      <c r="J16" s="216"/>
      <c r="K16" s="229"/>
    </row>
    <row r="17" spans="1:11" x14ac:dyDescent="0.2">
      <c r="A17" s="181"/>
      <c r="B17" s="181"/>
      <c r="C17" s="181"/>
      <c r="D17" s="181"/>
      <c r="E17" s="181"/>
      <c r="F17" s="181"/>
      <c r="G17" s="181"/>
      <c r="H17" s="216"/>
      <c r="I17" s="216"/>
      <c r="J17" s="216"/>
      <c r="K17" s="230"/>
    </row>
    <row r="18" spans="1:11" x14ac:dyDescent="0.2">
      <c r="A18" s="181"/>
      <c r="B18" s="181"/>
      <c r="C18" s="181"/>
      <c r="D18" s="181"/>
      <c r="E18" s="181"/>
      <c r="F18" s="181"/>
      <c r="G18" s="181"/>
      <c r="H18" s="216"/>
      <c r="I18" s="216"/>
      <c r="J18" s="216"/>
      <c r="K18" s="230"/>
    </row>
    <row r="19" spans="1:11" x14ac:dyDescent="0.2">
      <c r="A19" s="181"/>
      <c r="B19" s="181"/>
      <c r="C19" s="181"/>
      <c r="D19" s="181"/>
      <c r="E19" s="181"/>
      <c r="F19" s="181"/>
      <c r="G19" s="181"/>
      <c r="H19" s="216"/>
      <c r="I19" s="216"/>
      <c r="J19" s="216"/>
      <c r="K19" s="230"/>
    </row>
    <row r="20" spans="1:11" x14ac:dyDescent="0.2">
      <c r="A20" s="181"/>
      <c r="B20" s="181"/>
      <c r="C20" s="181"/>
      <c r="D20" s="181"/>
      <c r="E20" s="181"/>
      <c r="F20" s="181"/>
      <c r="G20" s="181"/>
      <c r="H20" s="216"/>
      <c r="I20" s="216"/>
      <c r="J20" s="216"/>
      <c r="K20" s="230"/>
    </row>
    <row r="21" spans="1:11" x14ac:dyDescent="0.2">
      <c r="A21" s="181"/>
      <c r="B21" s="181"/>
      <c r="C21" s="181"/>
      <c r="D21" s="181"/>
      <c r="E21" s="181"/>
      <c r="F21" s="181"/>
      <c r="G21" s="181"/>
      <c r="H21" s="216"/>
      <c r="I21" s="216"/>
      <c r="J21" s="216"/>
      <c r="K21" s="230"/>
    </row>
    <row r="22" spans="1:11" x14ac:dyDescent="0.2">
      <c r="A22" s="181"/>
      <c r="B22" s="181"/>
      <c r="C22" s="181"/>
      <c r="D22" s="181"/>
      <c r="E22" s="181"/>
      <c r="F22" s="181"/>
      <c r="G22" s="181"/>
      <c r="H22" s="216"/>
      <c r="I22" s="216"/>
      <c r="J22" s="216"/>
      <c r="K22" s="230"/>
    </row>
    <row r="23" spans="1:11" x14ac:dyDescent="0.2">
      <c r="A23" s="181"/>
      <c r="B23" s="181"/>
      <c r="C23" s="181"/>
      <c r="D23" s="181"/>
      <c r="E23" s="181"/>
      <c r="F23" s="181"/>
      <c r="G23" s="181"/>
      <c r="H23" s="216"/>
      <c r="I23" s="216"/>
      <c r="J23" s="216"/>
      <c r="K23" s="230"/>
    </row>
    <row r="24" spans="1:11" x14ac:dyDescent="0.2">
      <c r="A24" s="181"/>
      <c r="B24" s="181"/>
      <c r="C24" s="181"/>
      <c r="D24" s="181"/>
      <c r="E24" s="181"/>
      <c r="F24" s="181"/>
      <c r="G24" s="181"/>
      <c r="H24" s="216"/>
      <c r="I24" s="216"/>
      <c r="J24" s="216"/>
      <c r="K24" s="230"/>
    </row>
    <row r="25" spans="1:11" x14ac:dyDescent="0.2">
      <c r="A25" s="181"/>
      <c r="B25" s="181"/>
      <c r="C25" s="181"/>
      <c r="D25" s="181"/>
      <c r="E25" s="181"/>
      <c r="F25" s="181"/>
      <c r="G25" s="181"/>
      <c r="H25" s="216"/>
      <c r="I25" s="216"/>
      <c r="J25" s="216"/>
      <c r="K25" s="230"/>
    </row>
    <row r="26" spans="1:11" ht="15.75" customHeight="1" x14ac:dyDescent="0.2">
      <c r="A26" s="487" t="s">
        <v>185</v>
      </c>
      <c r="B26" s="487"/>
      <c r="C26" s="487"/>
      <c r="D26" s="487"/>
      <c r="E26" s="487"/>
      <c r="F26" s="487"/>
      <c r="G26" s="487"/>
      <c r="H26" s="219">
        <f>SUM(H16:H25)</f>
        <v>0</v>
      </c>
      <c r="I26" s="220">
        <f>SUM(I16:I25)</f>
        <v>0</v>
      </c>
      <c r="J26" s="221">
        <f>SUM(J16:J25)</f>
        <v>0</v>
      </c>
      <c r="K26" s="231"/>
    </row>
    <row r="27" spans="1:11" x14ac:dyDescent="0.2">
      <c r="A27" s="181"/>
      <c r="B27" s="181"/>
      <c r="C27" s="181"/>
      <c r="D27" s="181"/>
      <c r="E27" s="181"/>
      <c r="F27" s="181"/>
      <c r="G27" s="181"/>
      <c r="H27" s="216"/>
      <c r="I27" s="216"/>
      <c r="J27" s="216"/>
      <c r="K27" s="230"/>
    </row>
    <row r="28" spans="1:11" x14ac:dyDescent="0.2">
      <c r="A28" s="181"/>
      <c r="B28" s="181"/>
      <c r="C28" s="181"/>
      <c r="D28" s="181"/>
      <c r="E28" s="181"/>
      <c r="F28" s="181"/>
      <c r="G28" s="181"/>
      <c r="H28" s="216"/>
      <c r="I28" s="216"/>
      <c r="J28" s="216"/>
      <c r="K28" s="230"/>
    </row>
    <row r="29" spans="1:11" x14ac:dyDescent="0.2">
      <c r="A29" s="181"/>
      <c r="B29" s="181"/>
      <c r="C29" s="181"/>
      <c r="D29" s="181"/>
      <c r="E29" s="181"/>
      <c r="F29" s="181"/>
      <c r="G29" s="181"/>
      <c r="H29" s="216"/>
      <c r="I29" s="216"/>
      <c r="J29" s="216"/>
      <c r="K29" s="230"/>
    </row>
    <row r="30" spans="1:11" x14ac:dyDescent="0.2">
      <c r="A30" s="181"/>
      <c r="B30" s="181"/>
      <c r="C30" s="181"/>
      <c r="D30" s="181"/>
      <c r="E30" s="181"/>
      <c r="F30" s="181"/>
      <c r="G30" s="181"/>
      <c r="H30" s="216"/>
      <c r="I30" s="216"/>
      <c r="J30" s="216"/>
      <c r="K30" s="230"/>
    </row>
    <row r="31" spans="1:11" x14ac:dyDescent="0.2">
      <c r="A31" s="181"/>
      <c r="B31" s="181"/>
      <c r="C31" s="181"/>
      <c r="D31" s="181"/>
      <c r="E31" s="181"/>
      <c r="F31" s="181"/>
      <c r="G31" s="181"/>
      <c r="H31" s="216"/>
      <c r="I31" s="216"/>
      <c r="J31" s="216"/>
      <c r="K31" s="230"/>
    </row>
    <row r="32" spans="1:11" x14ac:dyDescent="0.2">
      <c r="A32" s="181"/>
      <c r="B32" s="181"/>
      <c r="C32" s="181"/>
      <c r="D32" s="181"/>
      <c r="E32" s="181"/>
      <c r="F32" s="181"/>
      <c r="G32" s="181"/>
      <c r="H32" s="216"/>
      <c r="I32" s="216"/>
      <c r="J32" s="216"/>
      <c r="K32" s="230"/>
    </row>
    <row r="33" spans="1:11" x14ac:dyDescent="0.2">
      <c r="A33" s="181"/>
      <c r="B33" s="181"/>
      <c r="C33" s="181"/>
      <c r="D33" s="181"/>
      <c r="E33" s="181"/>
      <c r="F33" s="181"/>
      <c r="G33" s="181"/>
      <c r="H33" s="216"/>
      <c r="I33" s="216"/>
      <c r="J33" s="216"/>
      <c r="K33" s="230"/>
    </row>
    <row r="34" spans="1:11" x14ac:dyDescent="0.2">
      <c r="A34" s="181"/>
      <c r="B34" s="181"/>
      <c r="C34" s="181"/>
      <c r="D34" s="181"/>
      <c r="E34" s="181"/>
      <c r="F34" s="181"/>
      <c r="G34" s="181"/>
      <c r="H34" s="216"/>
      <c r="I34" s="216"/>
      <c r="J34" s="216"/>
      <c r="K34" s="230"/>
    </row>
    <row r="35" spans="1:11" x14ac:dyDescent="0.2">
      <c r="A35" s="181"/>
      <c r="B35" s="181"/>
      <c r="C35" s="181"/>
      <c r="D35" s="181"/>
      <c r="E35" s="181"/>
      <c r="F35" s="181"/>
      <c r="G35" s="181"/>
      <c r="H35" s="216"/>
      <c r="I35" s="216"/>
      <c r="J35" s="216"/>
      <c r="K35" s="230"/>
    </row>
    <row r="36" spans="1:11" x14ac:dyDescent="0.2">
      <c r="A36" s="181"/>
      <c r="B36" s="181"/>
      <c r="C36" s="181"/>
      <c r="D36" s="181"/>
      <c r="E36" s="181"/>
      <c r="F36" s="181"/>
      <c r="G36" s="181"/>
      <c r="H36" s="216"/>
      <c r="I36" s="216"/>
      <c r="J36" s="216"/>
      <c r="K36" s="230"/>
    </row>
    <row r="37" spans="1:11" ht="15.75" customHeight="1" x14ac:dyDescent="0.2">
      <c r="A37" s="487" t="s">
        <v>186</v>
      </c>
      <c r="B37" s="487"/>
      <c r="C37" s="487"/>
      <c r="D37" s="487"/>
      <c r="E37" s="487"/>
      <c r="F37" s="487"/>
      <c r="G37" s="487"/>
      <c r="H37" s="219">
        <f>SUM(H27:H36)</f>
        <v>0</v>
      </c>
      <c r="I37" s="220">
        <f>SUM(I27:I36)</f>
        <v>0</v>
      </c>
      <c r="J37" s="221">
        <f>SUM(J27:J36)</f>
        <v>0</v>
      </c>
      <c r="K37" s="231"/>
    </row>
    <row r="38" spans="1:11" x14ac:dyDescent="0.2">
      <c r="A38" s="181"/>
      <c r="B38" s="181"/>
      <c r="C38" s="181"/>
      <c r="D38" s="181"/>
      <c r="E38" s="181"/>
      <c r="F38" s="181"/>
      <c r="G38" s="181"/>
      <c r="H38" s="216"/>
      <c r="I38" s="216"/>
      <c r="J38" s="216"/>
      <c r="K38" s="230"/>
    </row>
    <row r="39" spans="1:11" x14ac:dyDescent="0.2">
      <c r="A39" s="181"/>
      <c r="B39" s="181"/>
      <c r="C39" s="181"/>
      <c r="D39" s="181"/>
      <c r="E39" s="181"/>
      <c r="F39" s="181"/>
      <c r="G39" s="181"/>
      <c r="H39" s="216"/>
      <c r="I39" s="216"/>
      <c r="J39" s="216"/>
      <c r="K39" s="230"/>
    </row>
    <row r="40" spans="1:11" x14ac:dyDescent="0.2">
      <c r="A40" s="181"/>
      <c r="B40" s="181"/>
      <c r="C40" s="181"/>
      <c r="D40" s="181"/>
      <c r="E40" s="181"/>
      <c r="F40" s="181"/>
      <c r="G40" s="181"/>
      <c r="H40" s="216"/>
      <c r="I40" s="216"/>
      <c r="J40" s="216"/>
      <c r="K40" s="230"/>
    </row>
    <row r="41" spans="1:11" x14ac:dyDescent="0.2">
      <c r="A41" s="181"/>
      <c r="B41" s="181"/>
      <c r="C41" s="181"/>
      <c r="D41" s="181"/>
      <c r="E41" s="181"/>
      <c r="F41" s="181"/>
      <c r="G41" s="181"/>
      <c r="H41" s="216"/>
      <c r="I41" s="216"/>
      <c r="J41" s="216"/>
      <c r="K41" s="230"/>
    </row>
    <row r="42" spans="1:11" x14ac:dyDescent="0.2">
      <c r="A42" s="181"/>
      <c r="B42" s="181"/>
      <c r="C42" s="181"/>
      <c r="D42" s="181"/>
      <c r="E42" s="181"/>
      <c r="F42" s="181"/>
      <c r="G42" s="181"/>
      <c r="H42" s="216"/>
      <c r="I42" s="216"/>
      <c r="J42" s="216"/>
      <c r="K42" s="230"/>
    </row>
    <row r="43" spans="1:11" x14ac:dyDescent="0.2">
      <c r="A43" s="181"/>
      <c r="B43" s="181"/>
      <c r="C43" s="181"/>
      <c r="D43" s="181"/>
      <c r="E43" s="181"/>
      <c r="F43" s="181"/>
      <c r="G43" s="181"/>
      <c r="H43" s="216"/>
      <c r="I43" s="216"/>
      <c r="J43" s="216"/>
      <c r="K43" s="230"/>
    </row>
    <row r="44" spans="1:11" x14ac:dyDescent="0.2">
      <c r="A44" s="181"/>
      <c r="B44" s="181"/>
      <c r="C44" s="181"/>
      <c r="D44" s="181"/>
      <c r="E44" s="181"/>
      <c r="F44" s="181"/>
      <c r="G44" s="181"/>
      <c r="H44" s="216"/>
      <c r="I44" s="216"/>
      <c r="J44" s="216"/>
      <c r="K44" s="230"/>
    </row>
    <row r="45" spans="1:11" x14ac:dyDescent="0.2">
      <c r="A45" s="181"/>
      <c r="B45" s="181"/>
      <c r="C45" s="181"/>
      <c r="D45" s="181"/>
      <c r="E45" s="181"/>
      <c r="F45" s="181"/>
      <c r="G45" s="181"/>
      <c r="H45" s="216"/>
      <c r="I45" s="216"/>
      <c r="J45" s="216"/>
      <c r="K45" s="230"/>
    </row>
    <row r="46" spans="1:11" x14ac:dyDescent="0.2">
      <c r="A46" s="181"/>
      <c r="B46" s="181"/>
      <c r="C46" s="181"/>
      <c r="D46" s="181"/>
      <c r="E46" s="181"/>
      <c r="F46" s="181"/>
      <c r="G46" s="181"/>
      <c r="H46" s="216"/>
      <c r="I46" s="216"/>
      <c r="J46" s="216"/>
      <c r="K46" s="230"/>
    </row>
    <row r="47" spans="1:11" x14ac:dyDescent="0.2">
      <c r="A47" s="181"/>
      <c r="B47" s="181"/>
      <c r="C47" s="181"/>
      <c r="D47" s="181"/>
      <c r="E47" s="181"/>
      <c r="F47" s="181"/>
      <c r="G47" s="181"/>
      <c r="H47" s="216"/>
      <c r="I47" s="216"/>
      <c r="J47" s="216"/>
      <c r="K47" s="230"/>
    </row>
    <row r="48" spans="1:11" ht="15.75" customHeight="1" x14ac:dyDescent="0.2">
      <c r="A48" s="487" t="s">
        <v>187</v>
      </c>
      <c r="B48" s="487"/>
      <c r="C48" s="487"/>
      <c r="D48" s="487"/>
      <c r="E48" s="487"/>
      <c r="F48" s="487"/>
      <c r="G48" s="487"/>
      <c r="H48" s="219">
        <f>SUM(H38:H47)</f>
        <v>0</v>
      </c>
      <c r="I48" s="220">
        <f>SUM(I38:I47)</f>
        <v>0</v>
      </c>
      <c r="J48" s="221">
        <f>SUM(J38:J47)</f>
        <v>0</v>
      </c>
      <c r="K48" s="231"/>
    </row>
    <row r="49" spans="1:11" x14ac:dyDescent="0.2">
      <c r="A49" s="181"/>
      <c r="B49" s="181"/>
      <c r="C49" s="181"/>
      <c r="D49" s="181"/>
      <c r="E49" s="181"/>
      <c r="F49" s="181"/>
      <c r="G49" s="181"/>
      <c r="H49" s="216"/>
      <c r="I49" s="216"/>
      <c r="J49" s="216"/>
      <c r="K49" s="230"/>
    </row>
    <row r="50" spans="1:11" x14ac:dyDescent="0.2">
      <c r="A50" s="181"/>
      <c r="B50" s="181"/>
      <c r="C50" s="181"/>
      <c r="D50" s="181"/>
      <c r="E50" s="181"/>
      <c r="F50" s="181"/>
      <c r="G50" s="181"/>
      <c r="H50" s="216"/>
      <c r="I50" s="216"/>
      <c r="J50" s="216"/>
      <c r="K50" s="230"/>
    </row>
    <row r="51" spans="1:11" x14ac:dyDescent="0.2">
      <c r="A51" s="181"/>
      <c r="B51" s="181"/>
      <c r="C51" s="181"/>
      <c r="D51" s="181"/>
      <c r="E51" s="181"/>
      <c r="F51" s="181"/>
      <c r="G51" s="181"/>
      <c r="H51" s="216"/>
      <c r="I51" s="216"/>
      <c r="J51" s="216"/>
      <c r="K51" s="230"/>
    </row>
    <row r="52" spans="1:11" x14ac:dyDescent="0.2">
      <c r="A52" s="181"/>
      <c r="B52" s="181"/>
      <c r="C52" s="181"/>
      <c r="D52" s="181"/>
      <c r="E52" s="181"/>
      <c r="F52" s="181"/>
      <c r="G52" s="181"/>
      <c r="H52" s="216"/>
      <c r="I52" s="216"/>
      <c r="J52" s="216"/>
      <c r="K52" s="230"/>
    </row>
    <row r="53" spans="1:11" x14ac:dyDescent="0.2">
      <c r="A53" s="181"/>
      <c r="B53" s="181"/>
      <c r="C53" s="181"/>
      <c r="D53" s="181"/>
      <c r="E53" s="181"/>
      <c r="F53" s="181"/>
      <c r="G53" s="181"/>
      <c r="H53" s="216"/>
      <c r="I53" s="216"/>
      <c r="J53" s="216"/>
      <c r="K53" s="230"/>
    </row>
    <row r="54" spans="1:11" x14ac:dyDescent="0.2">
      <c r="A54" s="181"/>
      <c r="B54" s="181"/>
      <c r="C54" s="181"/>
      <c r="D54" s="181"/>
      <c r="E54" s="181"/>
      <c r="F54" s="181"/>
      <c r="G54" s="181"/>
      <c r="H54" s="216"/>
      <c r="I54" s="216"/>
      <c r="J54" s="216"/>
      <c r="K54" s="230"/>
    </row>
    <row r="55" spans="1:11" x14ac:dyDescent="0.2">
      <c r="A55" s="181"/>
      <c r="B55" s="181"/>
      <c r="C55" s="181"/>
      <c r="D55" s="181"/>
      <c r="E55" s="181"/>
      <c r="F55" s="181"/>
      <c r="G55" s="181"/>
      <c r="H55" s="216"/>
      <c r="I55" s="216"/>
      <c r="J55" s="216"/>
      <c r="K55" s="230"/>
    </row>
    <row r="56" spans="1:11" x14ac:dyDescent="0.2">
      <c r="A56" s="181"/>
      <c r="B56" s="181"/>
      <c r="C56" s="181"/>
      <c r="D56" s="181"/>
      <c r="E56" s="181"/>
      <c r="F56" s="181"/>
      <c r="G56" s="181"/>
      <c r="H56" s="216"/>
      <c r="I56" s="216"/>
      <c r="J56" s="216"/>
      <c r="K56" s="230"/>
    </row>
    <row r="57" spans="1:11" x14ac:dyDescent="0.2">
      <c r="A57" s="181"/>
      <c r="B57" s="181"/>
      <c r="C57" s="181"/>
      <c r="D57" s="181"/>
      <c r="E57" s="181"/>
      <c r="F57" s="181"/>
      <c r="G57" s="181"/>
      <c r="H57" s="216"/>
      <c r="I57" s="216"/>
      <c r="J57" s="216"/>
      <c r="K57" s="230"/>
    </row>
    <row r="58" spans="1:11" x14ac:dyDescent="0.2">
      <c r="A58" s="181"/>
      <c r="B58" s="181"/>
      <c r="C58" s="181"/>
      <c r="D58" s="181"/>
      <c r="E58" s="181"/>
      <c r="F58" s="181"/>
      <c r="G58" s="181"/>
      <c r="H58" s="216"/>
      <c r="I58" s="216"/>
      <c r="J58" s="216"/>
      <c r="K58" s="230"/>
    </row>
    <row r="59" spans="1:11" ht="15.75" customHeight="1" x14ac:dyDescent="0.2">
      <c r="A59" s="493" t="s">
        <v>188</v>
      </c>
      <c r="B59" s="493"/>
      <c r="C59" s="493"/>
      <c r="D59" s="493"/>
      <c r="E59" s="493"/>
      <c r="F59" s="493"/>
      <c r="G59" s="493"/>
      <c r="H59" s="219">
        <f>SUM(H49:H58)</f>
        <v>0</v>
      </c>
      <c r="I59" s="220">
        <f>SUM(I49:I58)</f>
        <v>0</v>
      </c>
      <c r="J59" s="221">
        <f>SUM(J49:J58)</f>
        <v>0</v>
      </c>
      <c r="K59" s="232"/>
    </row>
    <row r="60" spans="1:11" x14ac:dyDescent="0.2">
      <c r="A60" s="203"/>
      <c r="B60" s="203"/>
      <c r="C60" s="203"/>
      <c r="D60" s="203"/>
      <c r="E60" s="203"/>
      <c r="F60" s="203"/>
      <c r="G60" s="175"/>
      <c r="H60" s="223">
        <f>H26+H37+H48+H59</f>
        <v>0</v>
      </c>
      <c r="I60" s="224">
        <f>I26+I37+I48+I59</f>
        <v>0</v>
      </c>
      <c r="J60" s="223">
        <f>J26+J37+J48+J59</f>
        <v>0</v>
      </c>
      <c r="K60" s="225">
        <f>K26+K37+K48+K59</f>
        <v>0</v>
      </c>
    </row>
  </sheetData>
  <mergeCells count="5">
    <mergeCell ref="I15:J15"/>
    <mergeCell ref="A26:G26"/>
    <mergeCell ref="A37:G37"/>
    <mergeCell ref="A48:G48"/>
    <mergeCell ref="A59:G59"/>
  </mergeCells>
  <pageMargins left="0.45138888888888901" right="0.46527777777777801" top="0.718055555555556" bottom="0.60833333333333295" header="0.452777777777778" footer="0.343055555555556"/>
  <pageSetup paperSize="9" scale="42" firstPageNumber="0" orientation="portrait" horizontalDpi="300" verticalDpi="300" r:id="rId1"/>
  <headerFooter>
    <oddHeader>&amp;C&amp;"Times New Roman,Normal"&amp;12&amp;A</oddHeader>
    <oddFooter>&amp;C&amp;"Times New Roman,Normal"&amp;12Page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9389629810485"/>
  </sheetPr>
  <dimension ref="A2:K72"/>
  <sheetViews>
    <sheetView view="pageBreakPreview" zoomScale="88" zoomScaleNormal="100" zoomScalePageLayoutView="88" workbookViewId="0">
      <selection activeCell="AK1" sqref="AK1"/>
    </sheetView>
  </sheetViews>
  <sheetFormatPr baseColWidth="10" defaultColWidth="9.1640625" defaultRowHeight="15" x14ac:dyDescent="0.2"/>
  <cols>
    <col min="1" max="1" width="23.5" customWidth="1"/>
    <col min="2" max="2" width="18.1640625" customWidth="1"/>
    <col min="3" max="3" width="16.83203125" customWidth="1"/>
    <col min="4" max="7" width="26.5" customWidth="1"/>
    <col min="8" max="9" width="16" customWidth="1"/>
    <col min="10" max="10" width="11.5" customWidth="1"/>
    <col min="11" max="11" width="16.6640625" customWidth="1"/>
    <col min="12" max="1025" width="9.1640625" customWidth="1"/>
  </cols>
  <sheetData>
    <row r="2" spans="1:1" x14ac:dyDescent="0.2">
      <c r="A2" s="207" t="s">
        <v>271</v>
      </c>
    </row>
    <row r="3" spans="1:1" x14ac:dyDescent="0.2">
      <c r="A3" t="s">
        <v>272</v>
      </c>
    </row>
    <row r="5" spans="1:1" x14ac:dyDescent="0.2">
      <c r="A5" t="s">
        <v>273</v>
      </c>
    </row>
    <row r="6" spans="1:1" x14ac:dyDescent="0.2">
      <c r="A6" t="s">
        <v>274</v>
      </c>
    </row>
    <row r="7" spans="1:1" x14ac:dyDescent="0.2">
      <c r="A7" t="s">
        <v>275</v>
      </c>
    </row>
    <row r="10" spans="1:1" x14ac:dyDescent="0.2">
      <c r="A10" t="s">
        <v>276</v>
      </c>
    </row>
    <row r="11" spans="1:1" x14ac:dyDescent="0.2">
      <c r="A11" s="1" t="s">
        <v>146</v>
      </c>
    </row>
    <row r="12" spans="1:1" x14ac:dyDescent="0.2">
      <c r="A12" s="208"/>
    </row>
    <row r="13" spans="1:1" x14ac:dyDescent="0.2">
      <c r="A13" s="1" t="s">
        <v>277</v>
      </c>
    </row>
    <row r="14" spans="1:1" x14ac:dyDescent="0.2">
      <c r="A14" t="s">
        <v>278</v>
      </c>
    </row>
    <row r="15" spans="1:1" x14ac:dyDescent="0.2">
      <c r="A15" t="s">
        <v>279</v>
      </c>
    </row>
    <row r="16" spans="1:1" x14ac:dyDescent="0.2">
      <c r="A16" t="s">
        <v>280</v>
      </c>
    </row>
    <row r="17" spans="1:11" x14ac:dyDescent="0.2">
      <c r="A17" t="s">
        <v>281</v>
      </c>
    </row>
    <row r="18" spans="1:11" x14ac:dyDescent="0.2">
      <c r="A18" t="s">
        <v>282</v>
      </c>
    </row>
    <row r="20" spans="1:11" x14ac:dyDescent="0.2">
      <c r="A20" s="208" t="s">
        <v>249</v>
      </c>
    </row>
    <row r="21" spans="1:11" x14ac:dyDescent="0.2">
      <c r="A21" s="208" t="s">
        <v>250</v>
      </c>
    </row>
    <row r="26" spans="1:11" ht="80" x14ac:dyDescent="0.2">
      <c r="A26" s="133" t="s">
        <v>209</v>
      </c>
      <c r="B26" s="133" t="s">
        <v>251</v>
      </c>
      <c r="C26" s="133" t="s">
        <v>252</v>
      </c>
      <c r="D26" s="133" t="s">
        <v>156</v>
      </c>
      <c r="E26" s="133" t="s">
        <v>157</v>
      </c>
      <c r="F26" s="133" t="s">
        <v>212</v>
      </c>
      <c r="G26" s="133" t="s">
        <v>283</v>
      </c>
      <c r="H26" s="209" t="s">
        <v>239</v>
      </c>
      <c r="I26" s="210" t="s">
        <v>237</v>
      </c>
      <c r="J26" s="211" t="s">
        <v>254</v>
      </c>
      <c r="K26" s="212" t="s">
        <v>255</v>
      </c>
    </row>
    <row r="27" spans="1:11" ht="40.5" customHeight="1" x14ac:dyDescent="0.2">
      <c r="A27" s="180" t="s">
        <v>284</v>
      </c>
      <c r="B27" s="213" t="s">
        <v>268</v>
      </c>
      <c r="C27" s="136" t="s">
        <v>258</v>
      </c>
      <c r="D27" s="136" t="s">
        <v>172</v>
      </c>
      <c r="E27" s="136" t="s">
        <v>173</v>
      </c>
      <c r="F27" s="136" t="s">
        <v>219</v>
      </c>
      <c r="G27" s="214"/>
      <c r="H27" s="213" t="s">
        <v>260</v>
      </c>
      <c r="I27" s="489" t="s">
        <v>242</v>
      </c>
      <c r="J27" s="489"/>
      <c r="K27" s="228" t="s">
        <v>270</v>
      </c>
    </row>
    <row r="28" spans="1:11" x14ac:dyDescent="0.2">
      <c r="A28" s="181"/>
      <c r="B28" s="181"/>
      <c r="C28" s="181"/>
      <c r="D28" s="181"/>
      <c r="E28" s="181"/>
      <c r="F28" s="181"/>
      <c r="G28" s="181"/>
      <c r="H28" s="216"/>
      <c r="I28" s="216"/>
      <c r="J28" s="216"/>
      <c r="K28" s="233"/>
    </row>
    <row r="29" spans="1:11" x14ac:dyDescent="0.2">
      <c r="A29" s="181"/>
      <c r="B29" s="181"/>
      <c r="C29" s="181"/>
      <c r="D29" s="181"/>
      <c r="E29" s="181"/>
      <c r="F29" s="181"/>
      <c r="G29" s="181"/>
      <c r="H29" s="216"/>
      <c r="I29" s="216"/>
      <c r="J29" s="216"/>
      <c r="K29" s="233"/>
    </row>
    <row r="30" spans="1:11" x14ac:dyDescent="0.2">
      <c r="A30" s="181"/>
      <c r="B30" s="181"/>
      <c r="C30" s="181"/>
      <c r="D30" s="181"/>
      <c r="E30" s="181"/>
      <c r="F30" s="181"/>
      <c r="G30" s="181"/>
      <c r="H30" s="216"/>
      <c r="I30" s="216"/>
      <c r="J30" s="216"/>
      <c r="K30" s="233"/>
    </row>
    <row r="31" spans="1:11" x14ac:dyDescent="0.2">
      <c r="A31" s="181"/>
      <c r="B31" s="181"/>
      <c r="C31" s="181"/>
      <c r="D31" s="181"/>
      <c r="E31" s="181"/>
      <c r="F31" s="181"/>
      <c r="G31" s="181"/>
      <c r="H31" s="216"/>
      <c r="I31" s="216"/>
      <c r="J31" s="216"/>
      <c r="K31" s="233"/>
    </row>
    <row r="32" spans="1:11" x14ac:dyDescent="0.2">
      <c r="A32" s="181"/>
      <c r="B32" s="181"/>
      <c r="C32" s="181"/>
      <c r="D32" s="181"/>
      <c r="E32" s="181"/>
      <c r="F32" s="181"/>
      <c r="G32" s="181"/>
      <c r="H32" s="216"/>
      <c r="I32" s="216"/>
      <c r="J32" s="216"/>
      <c r="K32" s="233"/>
    </row>
    <row r="33" spans="1:11" x14ac:dyDescent="0.2">
      <c r="A33" s="181"/>
      <c r="B33" s="181"/>
      <c r="C33" s="181"/>
      <c r="D33" s="181"/>
      <c r="E33" s="181"/>
      <c r="F33" s="181"/>
      <c r="G33" s="181"/>
      <c r="H33" s="216"/>
      <c r="I33" s="216"/>
      <c r="J33" s="216"/>
      <c r="K33" s="233"/>
    </row>
    <row r="34" spans="1:11" x14ac:dyDescent="0.2">
      <c r="A34" s="181"/>
      <c r="B34" s="181"/>
      <c r="C34" s="181"/>
      <c r="D34" s="181"/>
      <c r="E34" s="181"/>
      <c r="F34" s="181"/>
      <c r="G34" s="181"/>
      <c r="H34" s="216"/>
      <c r="I34" s="216"/>
      <c r="J34" s="216"/>
      <c r="K34" s="233"/>
    </row>
    <row r="35" spans="1:11" x14ac:dyDescent="0.2">
      <c r="A35" s="181"/>
      <c r="B35" s="181"/>
      <c r="C35" s="181"/>
      <c r="D35" s="181"/>
      <c r="E35" s="181"/>
      <c r="F35" s="181"/>
      <c r="G35" s="181"/>
      <c r="H35" s="216"/>
      <c r="I35" s="216"/>
      <c r="J35" s="216"/>
      <c r="K35" s="233"/>
    </row>
    <row r="36" spans="1:11" x14ac:dyDescent="0.2">
      <c r="A36" s="181"/>
      <c r="B36" s="181"/>
      <c r="C36" s="181"/>
      <c r="D36" s="181"/>
      <c r="E36" s="181"/>
      <c r="F36" s="181"/>
      <c r="G36" s="181"/>
      <c r="H36" s="216"/>
      <c r="I36" s="216"/>
      <c r="J36" s="216"/>
      <c r="K36" s="233"/>
    </row>
    <row r="37" spans="1:11" x14ac:dyDescent="0.2">
      <c r="A37" s="181"/>
      <c r="B37" s="181"/>
      <c r="C37" s="181"/>
      <c r="D37" s="181"/>
      <c r="E37" s="181"/>
      <c r="F37" s="181"/>
      <c r="G37" s="181"/>
      <c r="H37" s="216"/>
      <c r="I37" s="216"/>
      <c r="J37" s="216"/>
      <c r="K37" s="233"/>
    </row>
    <row r="38" spans="1:11" ht="15.75" customHeight="1" x14ac:dyDescent="0.2">
      <c r="A38" s="487" t="s">
        <v>185</v>
      </c>
      <c r="B38" s="487"/>
      <c r="C38" s="487"/>
      <c r="D38" s="487"/>
      <c r="E38" s="487"/>
      <c r="F38" s="487"/>
      <c r="G38" s="487"/>
      <c r="H38" s="219">
        <f>SUM(H28:H37)</f>
        <v>0</v>
      </c>
      <c r="I38" s="220">
        <f>SUM(I28:I37)</f>
        <v>0</v>
      </c>
      <c r="J38" s="221">
        <f>SUM(J28:J37)</f>
        <v>0</v>
      </c>
      <c r="K38" s="234"/>
    </row>
    <row r="39" spans="1:11" x14ac:dyDescent="0.2">
      <c r="A39" s="181"/>
      <c r="B39" s="181"/>
      <c r="C39" s="181"/>
      <c r="D39" s="181"/>
      <c r="E39" s="181"/>
      <c r="F39" s="181"/>
      <c r="G39" s="181"/>
      <c r="H39" s="216"/>
      <c r="I39" s="216"/>
      <c r="J39" s="216"/>
      <c r="K39" s="233"/>
    </row>
    <row r="40" spans="1:11" x14ac:dyDescent="0.2">
      <c r="A40" s="181"/>
      <c r="B40" s="181"/>
      <c r="C40" s="181"/>
      <c r="D40" s="181"/>
      <c r="E40" s="181"/>
      <c r="F40" s="181"/>
      <c r="G40" s="181"/>
      <c r="H40" s="216"/>
      <c r="I40" s="216"/>
      <c r="J40" s="216"/>
      <c r="K40" s="233"/>
    </row>
    <row r="41" spans="1:11" x14ac:dyDescent="0.2">
      <c r="A41" s="181"/>
      <c r="B41" s="181"/>
      <c r="C41" s="181"/>
      <c r="D41" s="181"/>
      <c r="E41" s="181"/>
      <c r="F41" s="181"/>
      <c r="G41" s="181"/>
      <c r="H41" s="216"/>
      <c r="I41" s="216"/>
      <c r="J41" s="216"/>
      <c r="K41" s="233"/>
    </row>
    <row r="42" spans="1:11" x14ac:dyDescent="0.2">
      <c r="A42" s="181"/>
      <c r="B42" s="181"/>
      <c r="C42" s="181"/>
      <c r="D42" s="181"/>
      <c r="E42" s="181"/>
      <c r="F42" s="181"/>
      <c r="G42" s="181"/>
      <c r="H42" s="216"/>
      <c r="I42" s="216"/>
      <c r="J42" s="216"/>
      <c r="K42" s="233"/>
    </row>
    <row r="43" spans="1:11" x14ac:dyDescent="0.2">
      <c r="A43" s="181"/>
      <c r="B43" s="181"/>
      <c r="C43" s="181"/>
      <c r="D43" s="181"/>
      <c r="E43" s="181"/>
      <c r="F43" s="181"/>
      <c r="G43" s="181"/>
      <c r="H43" s="216"/>
      <c r="I43" s="216"/>
      <c r="J43" s="216"/>
      <c r="K43" s="233"/>
    </row>
    <row r="44" spans="1:11" x14ac:dyDescent="0.2">
      <c r="A44" s="181"/>
      <c r="B44" s="181"/>
      <c r="C44" s="181"/>
      <c r="D44" s="181"/>
      <c r="E44" s="181"/>
      <c r="F44" s="181"/>
      <c r="G44" s="181"/>
      <c r="H44" s="216"/>
      <c r="I44" s="216"/>
      <c r="J44" s="216"/>
      <c r="K44" s="233"/>
    </row>
    <row r="45" spans="1:11" x14ac:dyDescent="0.2">
      <c r="A45" s="181"/>
      <c r="B45" s="181"/>
      <c r="C45" s="181"/>
      <c r="D45" s="181"/>
      <c r="E45" s="181"/>
      <c r="F45" s="181"/>
      <c r="G45" s="181"/>
      <c r="H45" s="216"/>
      <c r="I45" s="216"/>
      <c r="J45" s="216"/>
      <c r="K45" s="233"/>
    </row>
    <row r="46" spans="1:11" x14ac:dyDescent="0.2">
      <c r="A46" s="181"/>
      <c r="B46" s="181"/>
      <c r="C46" s="181"/>
      <c r="D46" s="181"/>
      <c r="E46" s="181"/>
      <c r="F46" s="181"/>
      <c r="G46" s="181"/>
      <c r="H46" s="216"/>
      <c r="I46" s="216"/>
      <c r="J46" s="216"/>
      <c r="K46" s="233"/>
    </row>
    <row r="47" spans="1:11" x14ac:dyDescent="0.2">
      <c r="A47" s="181"/>
      <c r="B47" s="181"/>
      <c r="C47" s="181"/>
      <c r="D47" s="181"/>
      <c r="E47" s="181"/>
      <c r="F47" s="181"/>
      <c r="G47" s="181"/>
      <c r="H47" s="216"/>
      <c r="I47" s="216"/>
      <c r="J47" s="216"/>
      <c r="K47" s="233"/>
    </row>
    <row r="48" spans="1:11" x14ac:dyDescent="0.2">
      <c r="A48" s="181"/>
      <c r="B48" s="181"/>
      <c r="C48" s="181"/>
      <c r="D48" s="181"/>
      <c r="E48" s="181"/>
      <c r="F48" s="181"/>
      <c r="G48" s="181"/>
      <c r="H48" s="216"/>
      <c r="I48" s="216"/>
      <c r="J48" s="216"/>
      <c r="K48" s="233"/>
    </row>
    <row r="49" spans="1:11" ht="15.75" customHeight="1" x14ac:dyDescent="0.2">
      <c r="A49" s="487" t="s">
        <v>186</v>
      </c>
      <c r="B49" s="487"/>
      <c r="C49" s="487"/>
      <c r="D49" s="487"/>
      <c r="E49" s="487"/>
      <c r="F49" s="487"/>
      <c r="G49" s="487"/>
      <c r="H49" s="219">
        <f>SUM(H39:H48)</f>
        <v>0</v>
      </c>
      <c r="I49" s="220">
        <f>SUM(I39:I48)</f>
        <v>0</v>
      </c>
      <c r="J49" s="221">
        <f>SUM(J39:J48)</f>
        <v>0</v>
      </c>
      <c r="K49" s="234"/>
    </row>
    <row r="50" spans="1:11" x14ac:dyDescent="0.2">
      <c r="A50" s="181"/>
      <c r="B50" s="181"/>
      <c r="C50" s="181"/>
      <c r="D50" s="181"/>
      <c r="E50" s="181"/>
      <c r="F50" s="181"/>
      <c r="G50" s="181"/>
      <c r="H50" s="216"/>
      <c r="I50" s="216"/>
      <c r="J50" s="216"/>
      <c r="K50" s="233"/>
    </row>
    <row r="51" spans="1:11" x14ac:dyDescent="0.2">
      <c r="A51" s="181"/>
      <c r="B51" s="181"/>
      <c r="C51" s="181"/>
      <c r="D51" s="181"/>
      <c r="E51" s="181"/>
      <c r="F51" s="181"/>
      <c r="G51" s="181"/>
      <c r="H51" s="216"/>
      <c r="I51" s="216"/>
      <c r="J51" s="216"/>
      <c r="K51" s="233"/>
    </row>
    <row r="52" spans="1:11" x14ac:dyDescent="0.2">
      <c r="A52" s="181"/>
      <c r="B52" s="181"/>
      <c r="C52" s="181"/>
      <c r="D52" s="181"/>
      <c r="E52" s="181"/>
      <c r="F52" s="181"/>
      <c r="G52" s="181"/>
      <c r="H52" s="216"/>
      <c r="I52" s="216"/>
      <c r="J52" s="216"/>
      <c r="K52" s="233"/>
    </row>
    <row r="53" spans="1:11" x14ac:dyDescent="0.2">
      <c r="A53" s="181"/>
      <c r="B53" s="181"/>
      <c r="C53" s="181"/>
      <c r="D53" s="181"/>
      <c r="E53" s="181"/>
      <c r="F53" s="181"/>
      <c r="G53" s="181"/>
      <c r="H53" s="216"/>
      <c r="I53" s="216"/>
      <c r="J53" s="216"/>
      <c r="K53" s="233"/>
    </row>
    <row r="54" spans="1:11" x14ac:dyDescent="0.2">
      <c r="A54" s="181"/>
      <c r="B54" s="181"/>
      <c r="C54" s="181"/>
      <c r="D54" s="181"/>
      <c r="E54" s="181"/>
      <c r="F54" s="181"/>
      <c r="G54" s="181"/>
      <c r="H54" s="216"/>
      <c r="I54" s="216"/>
      <c r="J54" s="216"/>
      <c r="K54" s="233"/>
    </row>
    <row r="55" spans="1:11" x14ac:dyDescent="0.2">
      <c r="A55" s="181"/>
      <c r="B55" s="181"/>
      <c r="C55" s="181"/>
      <c r="D55" s="181"/>
      <c r="E55" s="181"/>
      <c r="F55" s="181"/>
      <c r="G55" s="181"/>
      <c r="H55" s="216"/>
      <c r="I55" s="216"/>
      <c r="J55" s="216"/>
      <c r="K55" s="233"/>
    </row>
    <row r="56" spans="1:11" x14ac:dyDescent="0.2">
      <c r="A56" s="181"/>
      <c r="B56" s="181"/>
      <c r="C56" s="181"/>
      <c r="D56" s="181"/>
      <c r="E56" s="181"/>
      <c r="F56" s="181"/>
      <c r="G56" s="181"/>
      <c r="H56" s="216"/>
      <c r="I56" s="216"/>
      <c r="J56" s="216"/>
      <c r="K56" s="233"/>
    </row>
    <row r="57" spans="1:11" x14ac:dyDescent="0.2">
      <c r="A57" s="181"/>
      <c r="B57" s="181"/>
      <c r="C57" s="181"/>
      <c r="D57" s="181"/>
      <c r="E57" s="181"/>
      <c r="F57" s="181"/>
      <c r="G57" s="181"/>
      <c r="H57" s="216"/>
      <c r="I57" s="216"/>
      <c r="J57" s="216"/>
      <c r="K57" s="233"/>
    </row>
    <row r="58" spans="1:11" x14ac:dyDescent="0.2">
      <c r="A58" s="181"/>
      <c r="B58" s="181"/>
      <c r="C58" s="181"/>
      <c r="D58" s="181"/>
      <c r="E58" s="181"/>
      <c r="F58" s="181"/>
      <c r="G58" s="181"/>
      <c r="H58" s="216"/>
      <c r="I58" s="216"/>
      <c r="J58" s="216"/>
      <c r="K58" s="233"/>
    </row>
    <row r="59" spans="1:11" x14ac:dyDescent="0.2">
      <c r="A59" s="181"/>
      <c r="B59" s="181"/>
      <c r="C59" s="181"/>
      <c r="D59" s="181"/>
      <c r="E59" s="181"/>
      <c r="F59" s="181"/>
      <c r="G59" s="181"/>
      <c r="H59" s="216"/>
      <c r="I59" s="216"/>
      <c r="J59" s="216"/>
      <c r="K59" s="233"/>
    </row>
    <row r="60" spans="1:11" ht="15.75" customHeight="1" x14ac:dyDescent="0.2">
      <c r="A60" s="487" t="s">
        <v>187</v>
      </c>
      <c r="B60" s="487"/>
      <c r="C60" s="487"/>
      <c r="D60" s="487"/>
      <c r="E60" s="487"/>
      <c r="F60" s="487"/>
      <c r="G60" s="487"/>
      <c r="H60" s="219">
        <f>SUM(H50:H59)</f>
        <v>0</v>
      </c>
      <c r="I60" s="220">
        <f>SUM(I50:I59)</f>
        <v>0</v>
      </c>
      <c r="J60" s="221">
        <f>SUM(J50:J59)</f>
        <v>0</v>
      </c>
      <c r="K60" s="234"/>
    </row>
    <row r="61" spans="1:11" x14ac:dyDescent="0.2">
      <c r="A61" s="181"/>
      <c r="B61" s="181"/>
      <c r="C61" s="181"/>
      <c r="D61" s="181"/>
      <c r="E61" s="181"/>
      <c r="F61" s="181"/>
      <c r="G61" s="181"/>
      <c r="H61" s="216"/>
      <c r="I61" s="216"/>
      <c r="J61" s="216"/>
      <c r="K61" s="233"/>
    </row>
    <row r="62" spans="1:11" x14ac:dyDescent="0.2">
      <c r="A62" s="181"/>
      <c r="B62" s="181"/>
      <c r="C62" s="181"/>
      <c r="D62" s="181"/>
      <c r="E62" s="181"/>
      <c r="F62" s="181"/>
      <c r="G62" s="181"/>
      <c r="H62" s="216"/>
      <c r="I62" s="216"/>
      <c r="J62" s="216"/>
      <c r="K62" s="233"/>
    </row>
    <row r="63" spans="1:11" x14ac:dyDescent="0.2">
      <c r="A63" s="181"/>
      <c r="B63" s="181"/>
      <c r="C63" s="181"/>
      <c r="D63" s="181"/>
      <c r="E63" s="181"/>
      <c r="F63" s="181"/>
      <c r="G63" s="181"/>
      <c r="H63" s="216"/>
      <c r="I63" s="216"/>
      <c r="J63" s="216"/>
      <c r="K63" s="233"/>
    </row>
    <row r="64" spans="1:11" x14ac:dyDescent="0.2">
      <c r="A64" s="181"/>
      <c r="B64" s="181"/>
      <c r="C64" s="181"/>
      <c r="D64" s="181"/>
      <c r="E64" s="181"/>
      <c r="F64" s="181"/>
      <c r="G64" s="181"/>
      <c r="H64" s="216"/>
      <c r="I64" s="216"/>
      <c r="J64" s="216"/>
      <c r="K64" s="233"/>
    </row>
    <row r="65" spans="1:11" x14ac:dyDescent="0.2">
      <c r="A65" s="181"/>
      <c r="B65" s="181"/>
      <c r="C65" s="181"/>
      <c r="D65" s="181"/>
      <c r="E65" s="181"/>
      <c r="F65" s="181"/>
      <c r="G65" s="181"/>
      <c r="H65" s="216"/>
      <c r="I65" s="216"/>
      <c r="J65" s="216"/>
      <c r="K65" s="233"/>
    </row>
    <row r="66" spans="1:11" x14ac:dyDescent="0.2">
      <c r="A66" s="181"/>
      <c r="B66" s="181"/>
      <c r="C66" s="181"/>
      <c r="D66" s="181"/>
      <c r="E66" s="181"/>
      <c r="F66" s="181"/>
      <c r="G66" s="181"/>
      <c r="H66" s="216"/>
      <c r="I66" s="216"/>
      <c r="J66" s="216"/>
      <c r="K66" s="233"/>
    </row>
    <row r="67" spans="1:11" x14ac:dyDescent="0.2">
      <c r="A67" s="181"/>
      <c r="B67" s="181"/>
      <c r="C67" s="181"/>
      <c r="D67" s="181"/>
      <c r="E67" s="181"/>
      <c r="F67" s="181"/>
      <c r="G67" s="181"/>
      <c r="H67" s="216"/>
      <c r="I67" s="216"/>
      <c r="J67" s="216"/>
      <c r="K67" s="233"/>
    </row>
    <row r="68" spans="1:11" x14ac:dyDescent="0.2">
      <c r="A68" s="181"/>
      <c r="B68" s="181"/>
      <c r="C68" s="181"/>
      <c r="D68" s="181"/>
      <c r="E68" s="181"/>
      <c r="F68" s="181"/>
      <c r="G68" s="181"/>
      <c r="H68" s="216"/>
      <c r="I68" s="216"/>
      <c r="J68" s="216"/>
      <c r="K68" s="233"/>
    </row>
    <row r="69" spans="1:11" x14ac:dyDescent="0.2">
      <c r="A69" s="181"/>
      <c r="B69" s="181"/>
      <c r="C69" s="181"/>
      <c r="D69" s="181"/>
      <c r="E69" s="181"/>
      <c r="F69" s="181"/>
      <c r="G69" s="181"/>
      <c r="H69" s="216"/>
      <c r="I69" s="216"/>
      <c r="J69" s="216"/>
      <c r="K69" s="233"/>
    </row>
    <row r="70" spans="1:11" x14ac:dyDescent="0.2">
      <c r="A70" s="181"/>
      <c r="B70" s="181"/>
      <c r="C70" s="181"/>
      <c r="D70" s="181"/>
      <c r="E70" s="181"/>
      <c r="F70" s="181"/>
      <c r="G70" s="181"/>
      <c r="H70" s="216"/>
      <c r="I70" s="216"/>
      <c r="J70" s="216"/>
      <c r="K70" s="233"/>
    </row>
    <row r="71" spans="1:11" ht="15.75" customHeight="1" x14ac:dyDescent="0.2">
      <c r="A71" s="493" t="s">
        <v>188</v>
      </c>
      <c r="B71" s="493"/>
      <c r="C71" s="493"/>
      <c r="D71" s="493"/>
      <c r="E71" s="493"/>
      <c r="F71" s="493"/>
      <c r="G71" s="493"/>
      <c r="H71" s="219">
        <f>SUM(H61:H70)</f>
        <v>0</v>
      </c>
      <c r="I71" s="220">
        <f>SUM(I61:I70)</f>
        <v>0</v>
      </c>
      <c r="J71" s="221">
        <f>SUM(J61:J70)</f>
        <v>0</v>
      </c>
      <c r="K71" s="234"/>
    </row>
    <row r="72" spans="1:11" x14ac:dyDescent="0.2">
      <c r="A72" s="203"/>
      <c r="B72" s="203"/>
      <c r="C72" s="203"/>
      <c r="D72" s="203"/>
      <c r="E72" s="203"/>
      <c r="F72" s="203"/>
      <c r="G72" s="175"/>
      <c r="H72" s="223">
        <f>H38+H49+H60+H71</f>
        <v>0</v>
      </c>
      <c r="I72" s="224">
        <f>I38+I49+I60+I71</f>
        <v>0</v>
      </c>
      <c r="J72" s="223">
        <f>J38+J49+J60+J71</f>
        <v>0</v>
      </c>
      <c r="K72" s="235">
        <f>K38+K49+K60+K71</f>
        <v>0</v>
      </c>
    </row>
  </sheetData>
  <mergeCells count="5">
    <mergeCell ref="I27:J27"/>
    <mergeCell ref="A38:G38"/>
    <mergeCell ref="A49:G49"/>
    <mergeCell ref="A60:G60"/>
    <mergeCell ref="A71:G71"/>
  </mergeCells>
  <pageMargins left="0.45138888888888901" right="0.46527777777777801" top="0.718055555555556" bottom="0.60833333333333295" header="0.452777777777778" footer="0.343055555555556"/>
  <pageSetup paperSize="9" scale="63" firstPageNumber="0" orientation="portrait" horizontalDpi="300" verticalDpi="300" r:id="rId1"/>
  <headerFooter>
    <oddHeader>&amp;C&amp;"Times New Roman,Normal"&amp;12&amp;A</oddHeader>
    <oddFooter>&amp;C&amp;"Times New Roman,Normal"&amp;12Page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Macintosh Excel</Application>
  <DocSecurity>0</DocSecurity>
  <ScaleCrop>false</ScaleCrop>
  <HeadingPairs>
    <vt:vector size="4" baseType="variant">
      <vt:variant>
        <vt:lpstr>Feuilles de calcul</vt:lpstr>
      </vt:variant>
      <vt:variant>
        <vt:i4>12</vt:i4>
      </vt:variant>
      <vt:variant>
        <vt:lpstr>Plages nommées</vt:lpstr>
      </vt:variant>
      <vt:variant>
        <vt:i4>2</vt:i4>
      </vt:variant>
    </vt:vector>
  </HeadingPairs>
  <TitlesOfParts>
    <vt:vector size="14" baseType="lpstr">
      <vt:lpstr>Info</vt:lpstr>
      <vt:lpstr>Plan de financement</vt:lpstr>
      <vt:lpstr>1-A Ventil_Act_Partenaires</vt:lpstr>
      <vt:lpstr>1-B Détail des frais de personn</vt:lpstr>
      <vt:lpstr>1-C Frais bureau et administrat</vt:lpstr>
      <vt:lpstr>1-D Frais de déplacement (emplo</vt:lpstr>
      <vt:lpstr>1-E Frais d'expertises extérieu</vt:lpstr>
      <vt:lpstr>1-F Frais d'équipement</vt:lpstr>
      <vt:lpstr>1-G Frais d'infra et travaux</vt:lpstr>
      <vt:lpstr>1-H Contribution en nature</vt:lpstr>
      <vt:lpstr>Liste Catégorie professionnel</vt:lpstr>
      <vt:lpstr>Liste axes et taux</vt:lpstr>
      <vt:lpstr>'1-C Frais bureau et administrat'!Zone_d_impression</vt:lpstr>
      <vt:lpstr>'Liste Catégorie professionnel'!Zone_d_impression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Albé &amp; Marine</dc:creator>
  <cp:lastModifiedBy>Anais Alihamidi</cp:lastModifiedBy>
  <cp:revision>1</cp:revision>
  <dcterms:created xsi:type="dcterms:W3CDTF">2023-06-24T20:26:36Z</dcterms:created>
  <dcterms:modified xsi:type="dcterms:W3CDTF">2025-02-07T07:56:56Z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